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monstrativo Contábil 2022 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<sst xmlns="http://schemas.openxmlformats.org/spreadsheetml/2006/main" count="65" uniqueCount="64">
  <si>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Relatório - Demonstrativo Contábil Operacional</t>
  </si>
  <si>
    <t>Janeiro</t>
  </si>
  <si>
    <t>Fevereiro</t>
  </si>
  <si>
    <t>Março</t>
  </si>
  <si>
    <t>Total</t>
  </si>
  <si>
    <t>Despesas Operacionais</t>
  </si>
  <si>
    <t>Pessoal</t>
  </si>
  <si>
    <t>Ordenados</t>
  </si>
  <si>
    <t>Encargos Sociais</t>
  </si>
  <si>
    <t>Provisões</t>
  </si>
  <si>
    <t>Benefícios</t>
  </si>
  <si>
    <t>Outras despesas com pessoal</t>
  </si>
  <si>
    <t>Serviços Terceirizados</t>
  </si>
  <si>
    <t>Assistenciais</t>
  </si>
  <si>
    <t>Administrativos</t>
  </si>
  <si>
    <t>Materiais</t>
  </si>
  <si>
    <t>Outras despesas</t>
  </si>
  <si>
    <t>Ressarcimento por rateio</t>
  </si>
  <si>
    <t>Investimento</t>
  </si>
  <si>
    <t>Equipamentos</t>
  </si>
  <si>
    <t>Obras e Instalações</t>
  </si>
  <si>
    <t>Intangível (Direito e uso)</t>
  </si>
  <si>
    <t>MESES</t>
  </si>
  <si>
    <t>RESULTADO (Total das Receitas - Total Geral das Despesas)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</si>
  <si>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</si>
  <si>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</si>
  <si>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</si>
  <si>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</si>
  <si>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</si>
  <si>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</si>
  <si>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</si>
  <si>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</si>
  <si>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</si>
  <si>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Contrato de Gestão/Convênio/Termo Aditamento do Exercício</t>
  </si>
  <si>
    <t>Receitas Financeiras</t>
  </si>
  <si>
    <t>Demais Receitas</t>
  </si>
  <si>
    <t>Rescisões com Encargos</t>
  </si>
  <si>
    <t>13º com Encargos</t>
  </si>
  <si>
    <t>Férias com Encargos</t>
  </si>
  <si>
    <t>Tributárias</t>
  </si>
  <si>
    <t>Financeiras</t>
  </si>
  <si>
    <t>Manutenção Predial</t>
  </si>
  <si>
    <t>Mobiliário</t>
  </si>
  <si>
    <t>Utilidade Pública (água,luz,telefone,correio)</t>
  </si>
  <si>
    <t>Receitas Operacionais</t>
  </si>
  <si>
    <t>Total - Repasses (1)</t>
  </si>
  <si>
    <t>Total - Financeiras/Demais Receitas (2)</t>
  </si>
  <si>
    <t>Total das Receitas (1+2)</t>
  </si>
  <si>
    <t>Insumos</t>
  </si>
  <si>
    <t>Doações Não Financeiras</t>
  </si>
  <si>
    <t>Aquisições da Secretaria de Estado da Saúde</t>
  </si>
  <si>
    <t>Estornos/Reembolso de Despesas</t>
  </si>
  <si>
    <t>Repasse Termo Aditamento - Custeio</t>
  </si>
  <si>
    <t>Total das Despesas Operacionais (3)</t>
  </si>
  <si>
    <t>Total Despesa c/ Investimento (4)</t>
  </si>
  <si>
    <t>TOTAL GERAL DAS DESPESAS (3+4)</t>
  </si>
  <si>
    <t>Pessoa Jurídica</t>
  </si>
  <si>
    <t>Materiais e medicamentos</t>
  </si>
  <si>
    <t>Materiais de consumo</t>
  </si>
  <si>
    <t xml:space="preserve">Ações Judiciais </t>
  </si>
  <si>
    <t>Trabalhista</t>
  </si>
  <si>
    <t>Cíveis</t>
  </si>
  <si>
    <t>Outras Ações Judiciais</t>
  </si>
  <si>
    <t>AME ANDRADINA - Período: 10/2022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</si>
</sst>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"/>
    <numFmt numFmtId="175" formatCode="#,##0.0"/>
    <numFmt numFmtId="176" formatCode="0.0"/>
    <numFmt numFmtId="177" formatCode="#,##0.0000"/>
    <numFmt numFmtId="178" formatCode="[$-416]dddd\,\ d&quot; de &quot;mmmm&quot; de &quot;yyyy"/>
    <numFmt numFmtId="179" formatCode="#,##0.00_ ;\-#,##0.00\ "/>
    <numFmt numFmtId="180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3" fontId="46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4" fontId="26" fillId="0" borderId="11" xfId="0" applyNumberFormat="1" applyFont="1" applyFill="1" applyBorder="1" applyAlignment="1">
      <alignment horizontal="right" vertical="center" wrapText="1"/>
    </xf>
    <xf numFmtId="0" fontId="48" fillId="2" borderId="11" xfId="0" applyFont="1" applyFill="1" applyBorder="1" applyAlignment="1">
      <alignment vertical="center" wrapText="1"/>
    </xf>
    <xf numFmtId="4" fontId="48" fillId="2" borderId="11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4" fontId="48" fillId="0" borderId="0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43" fontId="46" fillId="0" borderId="0" xfId="0" applyNumberFormat="1" applyFont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26" fillId="2" borderId="11" xfId="0" applyFont="1" applyFill="1" applyBorder="1" applyAlignment="1">
      <alignment vertical="center" wrapText="1"/>
    </xf>
    <xf numFmtId="0" fontId="48" fillId="7" borderId="11" xfId="0" applyFont="1" applyFill="1" applyBorder="1" applyAlignment="1">
      <alignment vertical="center" wrapText="1"/>
    </xf>
    <xf numFmtId="4" fontId="48" fillId="7" borderId="11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11" xfId="0" applyFont="1" applyFill="1" applyBorder="1" applyAlignment="1">
      <alignment vertical="center"/>
    </xf>
    <xf numFmtId="179" fontId="46" fillId="0" borderId="11" xfId="0" applyNumberFormat="1" applyFont="1" applyBorder="1" applyAlignment="1">
      <alignment vertical="center"/>
    </xf>
    <xf numFmtId="179" fontId="48" fillId="0" borderId="11" xfId="0" applyNumberFormat="1" applyFont="1" applyFill="1" applyBorder="1" applyAlignment="1">
      <alignment vertical="center"/>
    </xf>
    <xf numFmtId="43" fontId="46" fillId="0" borderId="11" xfId="60" applyFont="1" applyFill="1" applyBorder="1" applyAlignment="1">
      <alignment vertical="center"/>
    </xf>
    <xf numFmtId="4" fontId="46" fillId="0" borderId="13" xfId="0" applyNumberFormat="1" applyFont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8" fillId="0" borderId="14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Border="1" applyAlignment="1">
      <alignment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wrapText="1"/>
    </xf>
    <xf numFmtId="4" fontId="46" fillId="0" borderId="14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horizontal="right" wrapText="1"/>
    </xf>
    <xf numFmtId="4" fontId="51" fillId="0" borderId="0" xfId="0" applyNumberFormat="1" applyFont="1" applyAlignment="1">
      <alignment horizontal="right" vertical="center" wrapText="1"/>
    </xf>
    <xf numFmtId="4" fontId="51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3" fontId="47" fillId="0" borderId="11" xfId="6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3" fontId="25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 horizontal="right" vertical="center" wrapText="1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6" fillId="2" borderId="11" xfId="0" applyNumberFormat="1" applyFont="1" applyFill="1" applyBorder="1" applyAlignment="1">
      <alignment horizontal="right" vertical="center" wrapText="1"/>
    </xf>
    <xf numFmtId="43" fontId="25" fillId="0" borderId="11" xfId="60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4" fontId="26" fillId="7" borderId="11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4" fontId="28" fillId="0" borderId="14" xfId="0" applyNumberFormat="1" applyFont="1" applyBorder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152400</xdr:rowOff>
    </xdr:from>
    <xdr:to>
      <xdr:col>0</xdr:col>
      <xdr:colOff>2276475</xdr:colOff>
      <xdr:row>6</xdr:row>
      <xdr:rowOff>9525</xdr:rowOff>
    </xdr:to>
    <xdr:pic>
      <xdr:nvPicPr>
        <xdr:cNvPr id="1" name="Imagem 3" descr="LOGOTIPO 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5275"/>
          <a:ext cx="2019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9"/>
  <sheetViews>
    <sheetView showGridLines="0" tabSelected="1" zoomScale="90" zoomScaleNormal="90" zoomScalePageLayoutView="0" workbookViewId="0" topLeftCell="F1">
      <selection activeCell="T18" sqref="T17:T18"/>
    </sheetView>
  </sheetViews>
  <sheetFormatPr defaultColWidth="9.140625" defaultRowHeight="15"/>
  <cols>
    <col min="1" max="1" width="66.8515625" style="1" customWidth="1"/>
    <col min="2" max="2" width="11.8515625" style="1" customWidth="1"/>
    <col min="3" max="3" width="12.140625" style="1" customWidth="1"/>
    <col min="4" max="4" width="11.7109375" style="1" customWidth="1"/>
    <col min="5" max="5" width="13.28125" style="1" customWidth="1"/>
    <col min="6" max="6" width="12.7109375" style="1" customWidth="1"/>
    <col min="7" max="13" width="12.421875" style="32" customWidth="1"/>
    <col min="14" max="14" width="14.28125" style="1" customWidth="1"/>
    <col min="15" max="16" width="9.140625" style="1" customWidth="1"/>
    <col min="17" max="17" width="13.28125" style="1" bestFit="1" customWidth="1"/>
    <col min="18" max="16384" width="9.140625" style="1" customWidth="1"/>
  </cols>
  <sheetData>
    <row r="4" spans="1:14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ht="15" customHeight="1">
      <c r="A6" s="83" t="s">
        <v>63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"/>
    </row>
    <row r="7" spans="1:14" ht="1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customHeight="1">
      <c r="A8" s="5" t="s">
        <v>22</v>
      </c>
      <c r="B8" s="6" t="s">
        <v>1</v>
      </c>
      <c r="C8" s="6" t="s">
        <v>2</v>
      </c>
      <c r="D8" s="6" t="s">
        <v>3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30</v>
      </c>
      <c r="L8" s="6" t="s">
        <v>31</v>
      </c>
      <c r="M8" s="6" t="s">
        <v>32</v>
      </c>
      <c r="N8" s="6" t="s">
        <v>4</v>
      </c>
    </row>
    <row r="9" spans="1:14" ht="15" customHeight="1">
      <c r="A9" s="7" t="s">
        <v>44</v>
      </c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8"/>
    </row>
    <row r="10" spans="1:14" ht="15.75" customHeight="1">
      <c r="A10" s="10" t="s">
        <v>33</v>
      </c>
      <c r="B10" s="11">
        <v>1445375</v>
      </c>
      <c r="C10" s="12">
        <v>1445375</v>
      </c>
      <c r="D10" s="11">
        <v>1445375</v>
      </c>
      <c r="E10" s="13">
        <v>1445375</v>
      </c>
      <c r="F10" s="13">
        <v>1445375</v>
      </c>
      <c r="G10" s="13">
        <v>1445375</v>
      </c>
      <c r="H10" s="12">
        <v>1445375</v>
      </c>
      <c r="I10" s="36">
        <v>1445375</v>
      </c>
      <c r="J10" s="69">
        <v>1445375</v>
      </c>
      <c r="K10" s="13">
        <v>1445375</v>
      </c>
      <c r="L10" s="13">
        <v>1445375</v>
      </c>
      <c r="M10" s="13">
        <v>1445375</v>
      </c>
      <c r="N10" s="14">
        <f>SUM(B10:M10)</f>
        <v>17344500</v>
      </c>
    </row>
    <row r="11" spans="1:14" ht="20.25" customHeight="1">
      <c r="A11" s="10" t="s">
        <v>52</v>
      </c>
      <c r="B11" s="13">
        <v>0</v>
      </c>
      <c r="C11" s="13">
        <v>0</v>
      </c>
      <c r="D11" s="13">
        <v>0</v>
      </c>
      <c r="E11" s="15">
        <v>80000</v>
      </c>
      <c r="F11" s="16">
        <v>80000</v>
      </c>
      <c r="G11" s="16">
        <v>80000</v>
      </c>
      <c r="H11" s="12">
        <v>80000</v>
      </c>
      <c r="I11" s="36">
        <v>80000</v>
      </c>
      <c r="J11" s="70">
        <v>80000</v>
      </c>
      <c r="K11" s="16">
        <v>0</v>
      </c>
      <c r="L11" s="16">
        <v>-48447.4</v>
      </c>
      <c r="M11" s="16">
        <v>0</v>
      </c>
      <c r="N11" s="14">
        <f>SUM(B11:M11)</f>
        <v>431552.6</v>
      </c>
    </row>
    <row r="12" spans="1:14" ht="15" customHeight="1">
      <c r="A12" s="17" t="s">
        <v>45</v>
      </c>
      <c r="B12" s="18">
        <v>1445375</v>
      </c>
      <c r="C12" s="18">
        <v>1445375</v>
      </c>
      <c r="D12" s="18">
        <v>1445375</v>
      </c>
      <c r="E12" s="18">
        <v>1525375</v>
      </c>
      <c r="F12" s="18">
        <v>1525375</v>
      </c>
      <c r="G12" s="18">
        <v>1525375</v>
      </c>
      <c r="H12" s="18">
        <v>1525375</v>
      </c>
      <c r="I12" s="71">
        <v>1525375</v>
      </c>
      <c r="J12" s="27">
        <f>J10+J11</f>
        <v>1525375</v>
      </c>
      <c r="K12" s="18">
        <f>K10+K11</f>
        <v>1445375</v>
      </c>
      <c r="L12" s="18">
        <f>L10+L11</f>
        <v>1396927.6</v>
      </c>
      <c r="M12" s="18">
        <f>M10+M11</f>
        <v>1445375</v>
      </c>
      <c r="N12" s="14">
        <f>SUM(B12:M12)</f>
        <v>17776052.6</v>
      </c>
    </row>
    <row r="13" spans="1:14" ht="15" customHeight="1">
      <c r="A13" s="19"/>
      <c r="B13" s="20"/>
      <c r="C13" s="20"/>
      <c r="D13" s="20"/>
      <c r="E13" s="20"/>
      <c r="F13" s="20"/>
      <c r="G13" s="20"/>
      <c r="H13" s="20"/>
      <c r="I13" s="72"/>
      <c r="J13" s="73"/>
      <c r="K13" s="20"/>
      <c r="L13" s="20"/>
      <c r="M13" s="20"/>
      <c r="N13" s="20"/>
    </row>
    <row r="14" spans="1:14" ht="15" customHeight="1">
      <c r="A14" s="17" t="s">
        <v>34</v>
      </c>
      <c r="B14" s="12">
        <v>905.43</v>
      </c>
      <c r="C14" s="12">
        <v>1759.62</v>
      </c>
      <c r="D14" s="12">
        <v>3152.77</v>
      </c>
      <c r="E14" s="12">
        <v>2602.09</v>
      </c>
      <c r="F14" s="12">
        <v>955.65</v>
      </c>
      <c r="G14" s="12">
        <v>977.51</v>
      </c>
      <c r="H14" s="12">
        <v>3878.64</v>
      </c>
      <c r="I14" s="36">
        <v>5081.17</v>
      </c>
      <c r="J14" s="37">
        <v>5666.38</v>
      </c>
      <c r="K14" s="12">
        <v>5208.66</v>
      </c>
      <c r="L14" s="12">
        <v>5504.24</v>
      </c>
      <c r="M14" s="12">
        <v>5484.81</v>
      </c>
      <c r="N14" s="18">
        <f>SUM(B14:M14)</f>
        <v>41176.969999999994</v>
      </c>
    </row>
    <row r="15" spans="1:14" ht="15" customHeight="1">
      <c r="A15" s="19"/>
      <c r="B15" s="21"/>
      <c r="C15" s="20"/>
      <c r="D15" s="20"/>
      <c r="E15" s="20"/>
      <c r="F15" s="20"/>
      <c r="G15" s="20"/>
      <c r="H15" s="20"/>
      <c r="I15" s="72"/>
      <c r="J15" s="73"/>
      <c r="K15" s="20"/>
      <c r="L15" s="20"/>
      <c r="M15" s="20"/>
      <c r="N15" s="20"/>
    </row>
    <row r="16" spans="1:14" ht="15" customHeight="1">
      <c r="A16" s="22" t="s">
        <v>35</v>
      </c>
      <c r="B16" s="21"/>
      <c r="C16" s="20"/>
      <c r="D16" s="20"/>
      <c r="E16" s="20"/>
      <c r="F16" s="20"/>
      <c r="G16" s="20"/>
      <c r="H16" s="20"/>
      <c r="I16" s="72"/>
      <c r="J16" s="73"/>
      <c r="K16" s="20"/>
      <c r="L16" s="20"/>
      <c r="M16" s="20"/>
      <c r="N16" s="20"/>
    </row>
    <row r="17" spans="1:14" ht="15" customHeight="1">
      <c r="A17" s="23" t="s">
        <v>51</v>
      </c>
      <c r="B17" s="12">
        <v>141.1</v>
      </c>
      <c r="C17" s="12">
        <v>6777.32</v>
      </c>
      <c r="D17" s="12">
        <v>8384.3</v>
      </c>
      <c r="E17" s="12">
        <v>8802.52</v>
      </c>
      <c r="F17" s="12">
        <v>7436.86</v>
      </c>
      <c r="G17" s="12">
        <v>5033.18</v>
      </c>
      <c r="H17" s="12">
        <v>4302.1</v>
      </c>
      <c r="I17" s="36">
        <v>5712.72</v>
      </c>
      <c r="J17" s="37">
        <v>5868.28</v>
      </c>
      <c r="K17" s="12">
        <v>6414.87</v>
      </c>
      <c r="L17" s="12">
        <v>6198.88</v>
      </c>
      <c r="M17" s="12">
        <v>7276.91</v>
      </c>
      <c r="N17" s="18">
        <f>SUM(B17:M17)</f>
        <v>72349.04</v>
      </c>
    </row>
    <row r="18" spans="1:14" s="26" customFormat="1" ht="15" customHeight="1">
      <c r="A18" s="24"/>
      <c r="B18" s="21"/>
      <c r="C18" s="25"/>
      <c r="D18" s="20"/>
      <c r="E18" s="20"/>
      <c r="F18" s="20"/>
      <c r="G18" s="20"/>
      <c r="H18" s="20"/>
      <c r="I18" s="72"/>
      <c r="J18" s="73"/>
      <c r="K18" s="20"/>
      <c r="L18" s="20"/>
      <c r="M18" s="20"/>
      <c r="N18" s="20"/>
    </row>
    <row r="19" spans="1:14" ht="15" customHeight="1">
      <c r="A19" s="17" t="s">
        <v>46</v>
      </c>
      <c r="B19" s="18">
        <v>1046.53</v>
      </c>
      <c r="C19" s="27">
        <v>8536.94</v>
      </c>
      <c r="D19" s="18">
        <v>11537.07</v>
      </c>
      <c r="E19" s="18">
        <v>11404.61</v>
      </c>
      <c r="F19" s="18">
        <v>8392.51</v>
      </c>
      <c r="G19" s="18">
        <v>6010.69</v>
      </c>
      <c r="H19" s="18">
        <v>8180.74</v>
      </c>
      <c r="I19" s="71">
        <v>10793.89</v>
      </c>
      <c r="J19" s="27">
        <f>J14+J17</f>
        <v>11534.66</v>
      </c>
      <c r="K19" s="18">
        <f>K14+K17</f>
        <v>11623.529999999999</v>
      </c>
      <c r="L19" s="18">
        <f>L14+L17</f>
        <v>11703.119999999999</v>
      </c>
      <c r="M19" s="18">
        <f>M14+M17</f>
        <v>12761.720000000001</v>
      </c>
      <c r="N19" s="18">
        <f>SUM(B19:M19)</f>
        <v>113526.01000000001</v>
      </c>
    </row>
    <row r="20" spans="1:14" ht="15" customHeight="1">
      <c r="A20" s="24"/>
      <c r="B20" s="21"/>
      <c r="C20" s="20"/>
      <c r="D20" s="20"/>
      <c r="E20" s="20"/>
      <c r="F20" s="20"/>
      <c r="G20" s="20"/>
      <c r="H20" s="20"/>
      <c r="I20" s="72"/>
      <c r="J20" s="73"/>
      <c r="K20" s="20"/>
      <c r="L20" s="20"/>
      <c r="M20" s="20"/>
      <c r="N20" s="20"/>
    </row>
    <row r="21" spans="1:14" ht="15" customHeight="1">
      <c r="A21" s="28" t="s">
        <v>47</v>
      </c>
      <c r="B21" s="29">
        <v>1446421.53</v>
      </c>
      <c r="C21" s="29">
        <v>1453911.94</v>
      </c>
      <c r="D21" s="29">
        <v>1456912.07</v>
      </c>
      <c r="E21" s="29">
        <v>1536779.61</v>
      </c>
      <c r="F21" s="29">
        <v>1533767.51</v>
      </c>
      <c r="G21" s="29">
        <v>1531385.69</v>
      </c>
      <c r="H21" s="29">
        <v>1533555.74</v>
      </c>
      <c r="I21" s="74">
        <v>1536168.89</v>
      </c>
      <c r="J21" s="74">
        <f>J12+J19</f>
        <v>1536909.66</v>
      </c>
      <c r="K21" s="29">
        <f>K12+K19</f>
        <v>1456998.53</v>
      </c>
      <c r="L21" s="29">
        <f>L12+L19</f>
        <v>1408630.7200000002</v>
      </c>
      <c r="M21" s="29">
        <f>M12+M19</f>
        <v>1458136.72</v>
      </c>
      <c r="N21" s="29">
        <f>SUM(B21:M21)</f>
        <v>17889578.61</v>
      </c>
    </row>
    <row r="22" spans="1:17" ht="14.25" customHeight="1">
      <c r="A22" s="30"/>
      <c r="B22" s="31"/>
      <c r="C22" s="31"/>
      <c r="D22" s="31"/>
      <c r="E22" s="31"/>
      <c r="F22" s="31"/>
      <c r="G22" s="20"/>
      <c r="H22" s="20"/>
      <c r="I22" s="63"/>
      <c r="J22" s="64"/>
      <c r="K22" s="20"/>
      <c r="L22" s="20"/>
      <c r="M22" s="20"/>
      <c r="N22" s="31"/>
      <c r="Q22" s="15"/>
    </row>
    <row r="23" spans="1:14" ht="14.25" customHeight="1">
      <c r="A23" s="7" t="s">
        <v>5</v>
      </c>
      <c r="B23" s="8"/>
      <c r="C23" s="8"/>
      <c r="D23" s="8"/>
      <c r="E23" s="8"/>
      <c r="F23" s="8"/>
      <c r="G23" s="9"/>
      <c r="H23" s="9"/>
      <c r="I23" s="65"/>
      <c r="J23" s="66"/>
      <c r="K23" s="9"/>
      <c r="L23" s="9"/>
      <c r="M23" s="9"/>
      <c r="N23" s="8"/>
    </row>
    <row r="24" spans="1:15" ht="15" customHeight="1">
      <c r="A24" s="17" t="s">
        <v>6</v>
      </c>
      <c r="B24" s="14">
        <v>460906.11</v>
      </c>
      <c r="C24" s="18">
        <v>457367.83</v>
      </c>
      <c r="D24" s="14">
        <v>468640.03</v>
      </c>
      <c r="E24" s="14">
        <v>459831.22</v>
      </c>
      <c r="F24" s="14">
        <v>531184.41</v>
      </c>
      <c r="G24" s="18">
        <v>465802.12</v>
      </c>
      <c r="H24" s="18">
        <v>432808.61</v>
      </c>
      <c r="I24" s="71">
        <v>519954.6</v>
      </c>
      <c r="J24" s="27">
        <f>SUM(J25:J30)</f>
        <v>461590.78</v>
      </c>
      <c r="K24" s="18">
        <f>SUM(K25:K30)</f>
        <v>429230.79000000004</v>
      </c>
      <c r="L24" s="18">
        <f>SUM(L25:L30)</f>
        <v>441612.99</v>
      </c>
      <c r="M24" s="18">
        <f>SUM(M25:M30)</f>
        <v>474072.31999999995</v>
      </c>
      <c r="N24" s="18">
        <f aca="true" t="shared" si="0" ref="N24:N39">SUM(B24:M24)</f>
        <v>5603001.8100000005</v>
      </c>
      <c r="O24" s="32"/>
    </row>
    <row r="25" spans="1:17" ht="15" customHeight="1">
      <c r="A25" s="23" t="s">
        <v>7</v>
      </c>
      <c r="B25" s="11">
        <v>333793.81</v>
      </c>
      <c r="C25" s="12">
        <v>324826.95</v>
      </c>
      <c r="D25" s="11">
        <v>352249.79</v>
      </c>
      <c r="E25" s="11">
        <v>332712.15</v>
      </c>
      <c r="F25" s="11">
        <v>303072.76</v>
      </c>
      <c r="G25" s="12">
        <v>345173.5</v>
      </c>
      <c r="H25" s="12">
        <v>321047.83</v>
      </c>
      <c r="I25" s="36">
        <v>363775.41</v>
      </c>
      <c r="J25" s="37">
        <v>340462.26</v>
      </c>
      <c r="K25" s="12">
        <v>310355.11</v>
      </c>
      <c r="L25" s="12">
        <v>327169.06</v>
      </c>
      <c r="M25" s="12">
        <v>331429.14</v>
      </c>
      <c r="N25" s="14">
        <f t="shared" si="0"/>
        <v>3986067.77</v>
      </c>
      <c r="Q25" s="33"/>
    </row>
    <row r="26" spans="1:17" ht="15" customHeight="1">
      <c r="A26" s="23" t="s">
        <v>10</v>
      </c>
      <c r="B26" s="11">
        <v>7308.86</v>
      </c>
      <c r="C26" s="12">
        <v>7361</v>
      </c>
      <c r="D26" s="11">
        <v>7337.2</v>
      </c>
      <c r="E26" s="11">
        <v>7745.2</v>
      </c>
      <c r="F26" s="11">
        <v>7471.86</v>
      </c>
      <c r="G26" s="12">
        <v>7361</v>
      </c>
      <c r="H26" s="12">
        <v>7654.53</v>
      </c>
      <c r="I26" s="36">
        <v>7684</v>
      </c>
      <c r="J26" s="37">
        <v>7464.13</v>
      </c>
      <c r="K26" s="12">
        <v>7455.07</v>
      </c>
      <c r="L26" s="12">
        <v>7527.6</v>
      </c>
      <c r="M26" s="12">
        <v>7373.47</v>
      </c>
      <c r="N26" s="14">
        <f t="shared" si="0"/>
        <v>89743.92000000001</v>
      </c>
      <c r="Q26" s="33"/>
    </row>
    <row r="27" spans="1:17" ht="15" customHeight="1">
      <c r="A27" s="23" t="s">
        <v>8</v>
      </c>
      <c r="B27" s="11">
        <v>23847.57</v>
      </c>
      <c r="C27" s="12">
        <v>25810.25</v>
      </c>
      <c r="D27" s="11">
        <v>27687.91</v>
      </c>
      <c r="E27" s="11">
        <v>25526.12</v>
      </c>
      <c r="F27" s="11">
        <v>63507.7</v>
      </c>
      <c r="G27" s="12">
        <v>26632.64</v>
      </c>
      <c r="H27" s="12">
        <v>25324.27</v>
      </c>
      <c r="I27" s="36">
        <v>32197.81</v>
      </c>
      <c r="J27" s="37">
        <v>31682.32</v>
      </c>
      <c r="K27" s="12">
        <v>29976.99</v>
      </c>
      <c r="L27" s="12">
        <v>43335.89</v>
      </c>
      <c r="M27" s="12">
        <v>45326.3</v>
      </c>
      <c r="N27" s="14">
        <f t="shared" si="0"/>
        <v>400855.76999999996</v>
      </c>
      <c r="Q27" s="33"/>
    </row>
    <row r="28" spans="1:17" ht="15" customHeight="1">
      <c r="A28" s="23" t="s">
        <v>36</v>
      </c>
      <c r="B28" s="11">
        <v>35120.74</v>
      </c>
      <c r="C28" s="12">
        <v>27221.35</v>
      </c>
      <c r="D28" s="11">
        <v>820.5</v>
      </c>
      <c r="E28" s="11">
        <v>13951.32</v>
      </c>
      <c r="F28" s="11">
        <v>97269.71</v>
      </c>
      <c r="G28" s="12">
        <v>15634.21</v>
      </c>
      <c r="H28" s="12">
        <v>2255.2</v>
      </c>
      <c r="I28" s="36">
        <v>14931.25</v>
      </c>
      <c r="J28" s="37">
        <v>42549.34</v>
      </c>
      <c r="K28" s="12">
        <v>18711.96</v>
      </c>
      <c r="L28" s="12">
        <v>2468.54</v>
      </c>
      <c r="M28" s="12">
        <v>24314.13</v>
      </c>
      <c r="N28" s="14">
        <f t="shared" si="0"/>
        <v>295248.25</v>
      </c>
      <c r="Q28" s="33"/>
    </row>
    <row r="29" spans="1:17" ht="15" customHeight="1">
      <c r="A29" s="23" t="s">
        <v>11</v>
      </c>
      <c r="B29" s="11">
        <v>499.04</v>
      </c>
      <c r="C29" s="12">
        <v>499.04</v>
      </c>
      <c r="D29" s="11">
        <v>868</v>
      </c>
      <c r="E29" s="11">
        <v>992</v>
      </c>
      <c r="F29" s="11">
        <v>1116</v>
      </c>
      <c r="G29" s="12">
        <v>992</v>
      </c>
      <c r="H29" s="12">
        <v>992</v>
      </c>
      <c r="I29" s="36">
        <v>992</v>
      </c>
      <c r="J29" s="37">
        <v>992</v>
      </c>
      <c r="K29" s="12">
        <v>992</v>
      </c>
      <c r="L29" s="12">
        <v>1116</v>
      </c>
      <c r="M29" s="12">
        <v>1116</v>
      </c>
      <c r="N29" s="14">
        <f t="shared" si="0"/>
        <v>11166.08</v>
      </c>
      <c r="Q29" s="33"/>
    </row>
    <row r="30" spans="1:14" ht="15" customHeight="1">
      <c r="A30" s="17" t="s">
        <v>9</v>
      </c>
      <c r="B30" s="14">
        <v>60336.09</v>
      </c>
      <c r="C30" s="18">
        <v>71649.24</v>
      </c>
      <c r="D30" s="14">
        <v>79676.63</v>
      </c>
      <c r="E30" s="14">
        <v>78904.43</v>
      </c>
      <c r="F30" s="14">
        <v>58746.38</v>
      </c>
      <c r="G30" s="18">
        <v>70008.77</v>
      </c>
      <c r="H30" s="18">
        <v>75534.78</v>
      </c>
      <c r="I30" s="71">
        <v>105552.21</v>
      </c>
      <c r="J30" s="27">
        <f>J31+J32</f>
        <v>38440.729999999996</v>
      </c>
      <c r="K30" s="18">
        <f>K31+K32</f>
        <v>61739.66</v>
      </c>
      <c r="L30" s="18">
        <f>L31+L32</f>
        <v>59995.899999999994</v>
      </c>
      <c r="M30" s="18">
        <f>M31+M32</f>
        <v>64513.28</v>
      </c>
      <c r="N30" s="18">
        <f t="shared" si="0"/>
        <v>825098.1000000001</v>
      </c>
    </row>
    <row r="31" spans="1:14" ht="15" customHeight="1">
      <c r="A31" s="23" t="s">
        <v>37</v>
      </c>
      <c r="B31" s="11">
        <v>32493.83</v>
      </c>
      <c r="C31" s="12">
        <v>32028.14</v>
      </c>
      <c r="D31" s="11">
        <v>33819.29</v>
      </c>
      <c r="E31" s="11">
        <v>32261.58</v>
      </c>
      <c r="F31" s="11">
        <v>29673.71</v>
      </c>
      <c r="G31" s="12">
        <v>31765.1</v>
      </c>
      <c r="H31" s="12">
        <v>32454.48</v>
      </c>
      <c r="I31" s="36">
        <v>41925.78</v>
      </c>
      <c r="J31" s="37">
        <v>16219.73</v>
      </c>
      <c r="K31" s="12">
        <v>28926.36</v>
      </c>
      <c r="L31" s="12">
        <v>18667.51</v>
      </c>
      <c r="M31" s="12">
        <v>21273.62</v>
      </c>
      <c r="N31" s="18">
        <f t="shared" si="0"/>
        <v>351509.13</v>
      </c>
    </row>
    <row r="32" spans="1:14" ht="15" customHeight="1">
      <c r="A32" s="23" t="s">
        <v>38</v>
      </c>
      <c r="B32" s="11">
        <v>27842.26</v>
      </c>
      <c r="C32" s="12">
        <v>39621.1</v>
      </c>
      <c r="D32" s="11">
        <v>45857.34</v>
      </c>
      <c r="E32" s="11">
        <v>46642.85</v>
      </c>
      <c r="F32" s="11">
        <v>29072.67</v>
      </c>
      <c r="G32" s="12">
        <v>38243.67</v>
      </c>
      <c r="H32" s="12">
        <v>43080.3</v>
      </c>
      <c r="I32" s="36">
        <v>63626.43</v>
      </c>
      <c r="J32" s="37">
        <v>22221</v>
      </c>
      <c r="K32" s="12">
        <v>32813.3</v>
      </c>
      <c r="L32" s="12">
        <v>41328.39</v>
      </c>
      <c r="M32" s="12">
        <v>43239.66</v>
      </c>
      <c r="N32" s="14">
        <f t="shared" si="0"/>
        <v>473588.97</v>
      </c>
    </row>
    <row r="33" spans="1:14" ht="15" customHeight="1">
      <c r="A33" s="17" t="s">
        <v>12</v>
      </c>
      <c r="B33" s="14">
        <v>695951.28</v>
      </c>
      <c r="C33" s="18">
        <v>773291.61</v>
      </c>
      <c r="D33" s="14">
        <v>842660.53</v>
      </c>
      <c r="E33" s="14">
        <v>982489.65</v>
      </c>
      <c r="F33" s="14">
        <v>952775</v>
      </c>
      <c r="G33" s="18">
        <v>847617.84</v>
      </c>
      <c r="H33" s="18">
        <v>859786</v>
      </c>
      <c r="I33" s="71">
        <v>849478.64</v>
      </c>
      <c r="J33" s="27">
        <f>SUM(J35:J36)</f>
        <v>843793.91</v>
      </c>
      <c r="K33" s="18">
        <f>SUM(K35:K36)</f>
        <v>762786.51</v>
      </c>
      <c r="L33" s="18">
        <f>SUM(L35:L36)</f>
        <v>815670.54</v>
      </c>
      <c r="M33" s="18">
        <f>SUM(M35:M36)</f>
        <v>715890.11</v>
      </c>
      <c r="N33" s="14">
        <f t="shared" si="0"/>
        <v>9942191.620000001</v>
      </c>
    </row>
    <row r="34" spans="1:14" ht="15" customHeight="1">
      <c r="A34" s="17" t="s">
        <v>13</v>
      </c>
      <c r="B34" s="14">
        <v>617249.29</v>
      </c>
      <c r="C34" s="18">
        <v>694790.21</v>
      </c>
      <c r="D34" s="14">
        <v>753512.05</v>
      </c>
      <c r="E34" s="14">
        <v>841871.36</v>
      </c>
      <c r="F34" s="14">
        <v>864607.8</v>
      </c>
      <c r="G34" s="18">
        <v>757249.83</v>
      </c>
      <c r="H34" s="18">
        <v>764727.59</v>
      </c>
      <c r="I34" s="71">
        <v>781661.43</v>
      </c>
      <c r="J34" s="27">
        <v>752110.68</v>
      </c>
      <c r="K34" s="18">
        <v>662513.69</v>
      </c>
      <c r="L34" s="18">
        <v>713878.81</v>
      </c>
      <c r="M34" s="18">
        <v>624067.69</v>
      </c>
      <c r="N34" s="14">
        <f t="shared" si="0"/>
        <v>8828240.43</v>
      </c>
    </row>
    <row r="35" spans="1:14" ht="15" customHeight="1">
      <c r="A35" s="34" t="s">
        <v>56</v>
      </c>
      <c r="B35" s="11">
        <v>617249.29</v>
      </c>
      <c r="C35" s="12">
        <v>694790.21</v>
      </c>
      <c r="D35" s="11">
        <v>753512.05</v>
      </c>
      <c r="E35" s="11">
        <v>841871.36</v>
      </c>
      <c r="F35" s="11">
        <v>864607.8</v>
      </c>
      <c r="G35" s="12">
        <v>757249.83</v>
      </c>
      <c r="H35" s="12">
        <v>764727.59</v>
      </c>
      <c r="I35" s="36">
        <v>781661.43</v>
      </c>
      <c r="J35" s="37">
        <v>752110.68</v>
      </c>
      <c r="K35" s="12">
        <v>662513.69</v>
      </c>
      <c r="L35" s="12">
        <v>713878.81</v>
      </c>
      <c r="M35" s="12">
        <v>624067.69</v>
      </c>
      <c r="N35" s="14">
        <f t="shared" si="0"/>
        <v>8828240.43</v>
      </c>
    </row>
    <row r="36" spans="1:14" ht="15" customHeight="1">
      <c r="A36" s="17" t="s">
        <v>14</v>
      </c>
      <c r="B36" s="11">
        <v>78701.99</v>
      </c>
      <c r="C36" s="12">
        <v>78501.4</v>
      </c>
      <c r="D36" s="11">
        <v>89148.48</v>
      </c>
      <c r="E36" s="11">
        <v>140618.29</v>
      </c>
      <c r="F36" s="11">
        <v>88167.2</v>
      </c>
      <c r="G36" s="12">
        <v>90368.01</v>
      </c>
      <c r="H36" s="12">
        <v>95058.41</v>
      </c>
      <c r="I36" s="36">
        <v>67817.21</v>
      </c>
      <c r="J36" s="37">
        <v>91683.23</v>
      </c>
      <c r="K36" s="12">
        <v>100272.82</v>
      </c>
      <c r="L36" s="12">
        <v>101791.73</v>
      </c>
      <c r="M36" s="12">
        <v>91822.42</v>
      </c>
      <c r="N36" s="14">
        <f t="shared" si="0"/>
        <v>1113951.19</v>
      </c>
    </row>
    <row r="37" spans="1:14" ht="15" customHeight="1">
      <c r="A37" s="17" t="s">
        <v>15</v>
      </c>
      <c r="B37" s="14">
        <v>52663.88</v>
      </c>
      <c r="C37" s="18">
        <v>65552.87</v>
      </c>
      <c r="D37" s="14">
        <v>60939.25</v>
      </c>
      <c r="E37" s="14">
        <v>78473.78</v>
      </c>
      <c r="F37" s="14">
        <v>100088.19</v>
      </c>
      <c r="G37" s="18">
        <v>71546.44</v>
      </c>
      <c r="H37" s="18">
        <v>91153.6</v>
      </c>
      <c r="I37" s="71">
        <v>63127.27</v>
      </c>
      <c r="J37" s="27">
        <v>100265.6</v>
      </c>
      <c r="K37" s="18">
        <f>K38+K39</f>
        <v>86118.24</v>
      </c>
      <c r="L37" s="18">
        <f>L38+L39</f>
        <v>51851.91</v>
      </c>
      <c r="M37" s="18">
        <f>M38+M39</f>
        <v>64229.939999999995</v>
      </c>
      <c r="N37" s="18">
        <f t="shared" si="0"/>
        <v>886010.97</v>
      </c>
    </row>
    <row r="38" spans="1:14" ht="15" customHeight="1">
      <c r="A38" s="23" t="s">
        <v>57</v>
      </c>
      <c r="B38" s="11">
        <v>40256.79</v>
      </c>
      <c r="C38" s="12">
        <v>52730.24</v>
      </c>
      <c r="D38" s="11">
        <v>43498.04</v>
      </c>
      <c r="E38" s="11">
        <v>65469.37</v>
      </c>
      <c r="F38" s="11">
        <v>67486.96</v>
      </c>
      <c r="G38" s="12">
        <v>58847.72</v>
      </c>
      <c r="H38" s="12">
        <v>73345.86</v>
      </c>
      <c r="I38" s="36">
        <v>51737.47</v>
      </c>
      <c r="J38" s="37">
        <v>88540.6</v>
      </c>
      <c r="K38" s="12">
        <v>69054.97</v>
      </c>
      <c r="L38" s="12">
        <v>41419.25</v>
      </c>
      <c r="M38" s="12">
        <v>55044.06</v>
      </c>
      <c r="N38" s="18">
        <f t="shared" si="0"/>
        <v>707431.3299999998</v>
      </c>
    </row>
    <row r="39" spans="1:14" ht="15" customHeight="1">
      <c r="A39" s="23" t="s">
        <v>58</v>
      </c>
      <c r="B39" s="11">
        <v>12407.09</v>
      </c>
      <c r="C39" s="12">
        <v>12822.63</v>
      </c>
      <c r="D39" s="11">
        <v>17441.21</v>
      </c>
      <c r="E39" s="11">
        <v>13004.41</v>
      </c>
      <c r="F39" s="11">
        <v>32601.23</v>
      </c>
      <c r="G39" s="12">
        <v>12698.72</v>
      </c>
      <c r="H39" s="12">
        <v>17807.74</v>
      </c>
      <c r="I39" s="36">
        <v>11389.8</v>
      </c>
      <c r="J39" s="37">
        <v>11725</v>
      </c>
      <c r="K39" s="12">
        <v>17063.27</v>
      </c>
      <c r="L39" s="12">
        <v>10432.66</v>
      </c>
      <c r="M39" s="12">
        <v>9185.88</v>
      </c>
      <c r="N39" s="14">
        <f t="shared" si="0"/>
        <v>178579.64</v>
      </c>
    </row>
    <row r="40" spans="1:14" ht="15" customHeight="1">
      <c r="A40" s="17" t="s">
        <v>59</v>
      </c>
      <c r="B40" s="11"/>
      <c r="C40" s="12"/>
      <c r="D40" s="11"/>
      <c r="E40" s="11"/>
      <c r="F40" s="11"/>
      <c r="G40" s="18">
        <v>3541.02</v>
      </c>
      <c r="H40" s="51">
        <v>0</v>
      </c>
      <c r="I40" s="75">
        <v>0</v>
      </c>
      <c r="J40" s="67">
        <v>0</v>
      </c>
      <c r="K40" s="18">
        <v>50160</v>
      </c>
      <c r="L40" s="18">
        <v>0</v>
      </c>
      <c r="M40" s="18">
        <v>0</v>
      </c>
      <c r="N40" s="14">
        <v>3541.02</v>
      </c>
    </row>
    <row r="41" spans="1:14" ht="15" customHeight="1">
      <c r="A41" s="23" t="s">
        <v>60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12">
        <v>3541.02</v>
      </c>
      <c r="H41" s="51">
        <v>0</v>
      </c>
      <c r="I41" s="75">
        <v>0</v>
      </c>
      <c r="J41" s="67">
        <v>0</v>
      </c>
      <c r="K41" s="12">
        <v>50160</v>
      </c>
      <c r="L41" s="12">
        <v>0</v>
      </c>
      <c r="M41" s="12">
        <v>0</v>
      </c>
      <c r="N41" s="12">
        <v>3541.02</v>
      </c>
    </row>
    <row r="42" spans="1:14" ht="15" customHeight="1">
      <c r="A42" s="23" t="s">
        <v>61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75">
        <v>0</v>
      </c>
      <c r="J42" s="67">
        <v>0</v>
      </c>
      <c r="K42" s="51">
        <v>0</v>
      </c>
      <c r="L42" s="51">
        <v>0</v>
      </c>
      <c r="M42" s="51">
        <v>0</v>
      </c>
      <c r="N42" s="51">
        <v>0</v>
      </c>
    </row>
    <row r="43" spans="1:14" ht="15" customHeight="1">
      <c r="A43" s="23" t="s">
        <v>62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75">
        <v>0</v>
      </c>
      <c r="J43" s="67">
        <v>0</v>
      </c>
      <c r="K43" s="51">
        <v>0</v>
      </c>
      <c r="L43" s="51">
        <v>0</v>
      </c>
      <c r="M43" s="51">
        <v>0</v>
      </c>
      <c r="N43" s="51">
        <v>0</v>
      </c>
    </row>
    <row r="44" spans="1:14" ht="15" customHeight="1">
      <c r="A44" s="35" t="s">
        <v>43</v>
      </c>
      <c r="B44" s="36">
        <v>37644.89</v>
      </c>
      <c r="C44" s="37">
        <v>36835.15</v>
      </c>
      <c r="D44" s="36">
        <v>39230.45</v>
      </c>
      <c r="E44" s="36">
        <v>43078.5</v>
      </c>
      <c r="F44" s="36">
        <v>38420.15</v>
      </c>
      <c r="G44" s="37">
        <v>32711.97</v>
      </c>
      <c r="H44" s="12">
        <v>26081.22</v>
      </c>
      <c r="I44" s="36">
        <v>29733.29</v>
      </c>
      <c r="J44" s="37">
        <v>30714.92</v>
      </c>
      <c r="K44" s="37">
        <v>30550.75</v>
      </c>
      <c r="L44" s="37">
        <v>30554.45</v>
      </c>
      <c r="M44" s="37">
        <v>30385.38</v>
      </c>
      <c r="N44" s="14">
        <f aca="true" t="shared" si="1" ref="N44:N50">SUM(B44:M44)</f>
        <v>405941.12</v>
      </c>
    </row>
    <row r="45" spans="1:14" ht="15" customHeight="1">
      <c r="A45" s="23" t="s">
        <v>39</v>
      </c>
      <c r="B45" s="11">
        <v>431.59</v>
      </c>
      <c r="C45" s="12">
        <v>0</v>
      </c>
      <c r="D45" s="11">
        <v>15.93</v>
      </c>
      <c r="E45" s="11">
        <v>0</v>
      </c>
      <c r="F45" s="11">
        <v>0</v>
      </c>
      <c r="G45" s="11">
        <v>0</v>
      </c>
      <c r="H45" s="12">
        <v>32.02</v>
      </c>
      <c r="I45" s="36">
        <v>31.98</v>
      </c>
      <c r="J45" s="36">
        <v>31.98</v>
      </c>
      <c r="K45" s="11">
        <v>31.98</v>
      </c>
      <c r="L45" s="11">
        <v>31.98</v>
      </c>
      <c r="M45" s="11">
        <v>31.98</v>
      </c>
      <c r="N45" s="14">
        <f t="shared" si="1"/>
        <v>639.44</v>
      </c>
    </row>
    <row r="46" spans="1:14" ht="15" customHeight="1">
      <c r="A46" s="23" t="s">
        <v>40</v>
      </c>
      <c r="B46" s="11">
        <v>435.05</v>
      </c>
      <c r="C46" s="12">
        <v>530.96</v>
      </c>
      <c r="D46" s="11">
        <v>612.08</v>
      </c>
      <c r="E46" s="11">
        <v>581.27</v>
      </c>
      <c r="F46" s="11">
        <v>579</v>
      </c>
      <c r="G46" s="12">
        <v>543</v>
      </c>
      <c r="H46" s="12">
        <v>617.64</v>
      </c>
      <c r="I46" s="36">
        <v>767.69</v>
      </c>
      <c r="J46" s="37">
        <v>521</v>
      </c>
      <c r="K46" s="12">
        <v>543</v>
      </c>
      <c r="L46" s="12">
        <v>557</v>
      </c>
      <c r="M46" s="12">
        <v>532</v>
      </c>
      <c r="N46" s="18">
        <f t="shared" si="1"/>
        <v>6819.6900000000005</v>
      </c>
    </row>
    <row r="47" spans="1:14" ht="15" customHeight="1">
      <c r="A47" s="23" t="s">
        <v>41</v>
      </c>
      <c r="B47" s="11">
        <v>792.92</v>
      </c>
      <c r="C47" s="12">
        <v>3051.98</v>
      </c>
      <c r="D47" s="11">
        <v>1614.01</v>
      </c>
      <c r="E47" s="11">
        <v>5539.46</v>
      </c>
      <c r="F47" s="11">
        <v>3935.84</v>
      </c>
      <c r="G47" s="12">
        <v>4064.54</v>
      </c>
      <c r="H47" s="12">
        <v>9148.48</v>
      </c>
      <c r="I47" s="36">
        <v>1418.69</v>
      </c>
      <c r="J47" s="37">
        <v>16582.15</v>
      </c>
      <c r="K47" s="12">
        <v>13135.7</v>
      </c>
      <c r="L47" s="12">
        <v>7201.07</v>
      </c>
      <c r="M47" s="12">
        <v>4868.25</v>
      </c>
      <c r="N47" s="14">
        <f t="shared" si="1"/>
        <v>71353.09</v>
      </c>
    </row>
    <row r="48" spans="1:14" ht="15" customHeight="1">
      <c r="A48" s="23" t="s">
        <v>17</v>
      </c>
      <c r="B48" s="11">
        <v>4787.54</v>
      </c>
      <c r="C48" s="12">
        <v>4787.54</v>
      </c>
      <c r="D48" s="11">
        <v>6406.14</v>
      </c>
      <c r="E48" s="11">
        <v>6754.28</v>
      </c>
      <c r="F48" s="11">
        <v>6851.55</v>
      </c>
      <c r="G48" s="12">
        <v>6782.15</v>
      </c>
      <c r="H48" s="12">
        <v>6857.5</v>
      </c>
      <c r="I48" s="36">
        <v>7073.16</v>
      </c>
      <c r="J48" s="37">
        <v>7547.38</v>
      </c>
      <c r="K48" s="12">
        <v>7494.61</v>
      </c>
      <c r="L48" s="12">
        <v>6961.63</v>
      </c>
      <c r="M48" s="12">
        <v>8507.85</v>
      </c>
      <c r="N48" s="14">
        <f t="shared" si="1"/>
        <v>80811.33</v>
      </c>
    </row>
    <row r="49" spans="1:14" ht="15" customHeight="1">
      <c r="A49" s="10" t="s">
        <v>16</v>
      </c>
      <c r="B49" s="11">
        <v>1455.14</v>
      </c>
      <c r="C49" s="12">
        <v>1573.54</v>
      </c>
      <c r="D49" s="11">
        <v>2013.08</v>
      </c>
      <c r="E49" s="11">
        <v>1801.83</v>
      </c>
      <c r="F49" s="11">
        <v>1257.13</v>
      </c>
      <c r="G49" s="12">
        <v>2970.67</v>
      </c>
      <c r="H49" s="12">
        <v>2829.58</v>
      </c>
      <c r="I49" s="36">
        <v>1509.21</v>
      </c>
      <c r="J49" s="37">
        <v>1562.4</v>
      </c>
      <c r="K49" s="12">
        <v>2188.55</v>
      </c>
      <c r="L49" s="12">
        <v>2316.22</v>
      </c>
      <c r="M49" s="12">
        <v>1161.8</v>
      </c>
      <c r="N49" s="14">
        <f t="shared" si="1"/>
        <v>22639.15</v>
      </c>
    </row>
    <row r="50" spans="1:14" ht="15" customHeight="1">
      <c r="A50" s="38" t="s">
        <v>53</v>
      </c>
      <c r="B50" s="14">
        <v>1255068.4</v>
      </c>
      <c r="C50" s="18">
        <v>1342991.48</v>
      </c>
      <c r="D50" s="14">
        <v>1422131.5</v>
      </c>
      <c r="E50" s="14">
        <v>1578549.99</v>
      </c>
      <c r="F50" s="14">
        <v>1635091.27</v>
      </c>
      <c r="G50" s="18">
        <v>1435579.75</v>
      </c>
      <c r="H50" s="18">
        <v>1429314.65</v>
      </c>
      <c r="I50" s="71">
        <v>1478272.61</v>
      </c>
      <c r="J50" s="27">
        <v>1462610.12</v>
      </c>
      <c r="K50" s="18">
        <v>1382240.13</v>
      </c>
      <c r="L50" s="18">
        <v>1356757.79</v>
      </c>
      <c r="M50" s="18">
        <v>1299679.63</v>
      </c>
      <c r="N50" s="18">
        <f t="shared" si="1"/>
        <v>17078287.319999997</v>
      </c>
    </row>
    <row r="51" spans="1:14" ht="15" customHeight="1">
      <c r="A51" s="30"/>
      <c r="B51" s="31"/>
      <c r="C51" s="31"/>
      <c r="D51" s="31"/>
      <c r="E51" s="31"/>
      <c r="F51" s="31"/>
      <c r="G51" s="20"/>
      <c r="H51" s="20"/>
      <c r="I51" s="72"/>
      <c r="J51" s="73"/>
      <c r="K51" s="20"/>
      <c r="L51" s="20"/>
      <c r="M51" s="20"/>
      <c r="N51" s="31"/>
    </row>
    <row r="52" spans="1:14" ht="15" customHeight="1">
      <c r="A52" s="7" t="s">
        <v>18</v>
      </c>
      <c r="B52" s="8"/>
      <c r="C52" s="8"/>
      <c r="D52" s="8"/>
      <c r="E52" s="8"/>
      <c r="F52" s="8"/>
      <c r="G52" s="9"/>
      <c r="H52" s="9"/>
      <c r="I52" s="76"/>
      <c r="J52" s="80"/>
      <c r="K52" s="9"/>
      <c r="L52" s="9"/>
      <c r="M52" s="9"/>
      <c r="N52" s="8"/>
    </row>
    <row r="53" spans="1:14" ht="12.75">
      <c r="A53" s="10" t="s">
        <v>19</v>
      </c>
      <c r="B53" s="12">
        <v>0</v>
      </c>
      <c r="C53" s="37">
        <v>4240.9</v>
      </c>
      <c r="D53" s="11">
        <v>0</v>
      </c>
      <c r="E53" s="11">
        <v>0</v>
      </c>
      <c r="F53" s="39">
        <v>14400</v>
      </c>
      <c r="G53" s="16">
        <v>0</v>
      </c>
      <c r="H53" s="54">
        <v>4900.99</v>
      </c>
      <c r="I53" s="36">
        <v>0</v>
      </c>
      <c r="J53" s="36">
        <v>0</v>
      </c>
      <c r="K53" s="59">
        <v>0</v>
      </c>
      <c r="L53" s="59">
        <v>0</v>
      </c>
      <c r="M53" s="59">
        <v>21200</v>
      </c>
      <c r="N53" s="14">
        <f>SUM(B53:M53)</f>
        <v>44741.89</v>
      </c>
    </row>
    <row r="54" spans="1:14" ht="12.75">
      <c r="A54" s="10" t="s">
        <v>42</v>
      </c>
      <c r="B54" s="12">
        <v>0</v>
      </c>
      <c r="C54" s="37">
        <v>2290</v>
      </c>
      <c r="D54" s="12">
        <v>0</v>
      </c>
      <c r="E54" s="11">
        <v>5143.55</v>
      </c>
      <c r="F54" s="39">
        <v>0</v>
      </c>
      <c r="G54" s="16">
        <v>0</v>
      </c>
      <c r="H54" s="54">
        <v>0</v>
      </c>
      <c r="I54" s="36">
        <v>0</v>
      </c>
      <c r="J54" s="36">
        <v>0</v>
      </c>
      <c r="K54" s="59">
        <v>0</v>
      </c>
      <c r="L54" s="59">
        <v>0</v>
      </c>
      <c r="M54" s="59">
        <v>0</v>
      </c>
      <c r="N54" s="14">
        <f>SUM(B54:M54)</f>
        <v>7433.55</v>
      </c>
    </row>
    <row r="55" spans="1:14" ht="12.75">
      <c r="A55" s="10" t="s">
        <v>20</v>
      </c>
      <c r="B55" s="12">
        <v>0</v>
      </c>
      <c r="C55" s="37">
        <v>0</v>
      </c>
      <c r="D55" s="15">
        <v>0</v>
      </c>
      <c r="E55" s="16">
        <v>0</v>
      </c>
      <c r="F55" s="15">
        <v>0</v>
      </c>
      <c r="G55" s="16">
        <v>3000</v>
      </c>
      <c r="H55" s="15">
        <v>145800</v>
      </c>
      <c r="I55" s="36">
        <v>0</v>
      </c>
      <c r="J55" s="36">
        <v>0</v>
      </c>
      <c r="K55" s="60">
        <v>0</v>
      </c>
      <c r="L55" s="16">
        <v>0</v>
      </c>
      <c r="M55" s="16">
        <v>0</v>
      </c>
      <c r="N55" s="14">
        <f>SUM(B55:M55)</f>
        <v>148800</v>
      </c>
    </row>
    <row r="56" spans="1:14" ht="12.75">
      <c r="A56" s="10" t="s">
        <v>21</v>
      </c>
      <c r="B56" s="12">
        <v>0</v>
      </c>
      <c r="C56" s="37">
        <v>0</v>
      </c>
      <c r="D56" s="39">
        <v>0</v>
      </c>
      <c r="E56" s="16">
        <v>0</v>
      </c>
      <c r="F56" s="52">
        <v>0</v>
      </c>
      <c r="G56" s="16">
        <v>0</v>
      </c>
      <c r="H56" s="54">
        <v>0</v>
      </c>
      <c r="I56" s="36">
        <v>0</v>
      </c>
      <c r="J56" s="36">
        <v>0</v>
      </c>
      <c r="K56" s="59">
        <v>0</v>
      </c>
      <c r="L56" s="59">
        <v>0</v>
      </c>
      <c r="M56" s="59">
        <v>0</v>
      </c>
      <c r="N56" s="14">
        <f>SUM(B56:M56)</f>
        <v>0</v>
      </c>
    </row>
    <row r="57" spans="1:14" ht="15" customHeight="1">
      <c r="A57" s="38" t="s">
        <v>54</v>
      </c>
      <c r="B57" s="18">
        <v>0</v>
      </c>
      <c r="C57" s="27">
        <v>6530.9</v>
      </c>
      <c r="D57" s="14">
        <v>0</v>
      </c>
      <c r="E57" s="14">
        <v>5143.55</v>
      </c>
      <c r="F57" s="53">
        <v>14400</v>
      </c>
      <c r="G57" s="56">
        <v>3000</v>
      </c>
      <c r="H57" s="55">
        <v>150700.99</v>
      </c>
      <c r="I57" s="71">
        <v>0</v>
      </c>
      <c r="J57" s="71">
        <v>0</v>
      </c>
      <c r="K57" s="61">
        <v>0</v>
      </c>
      <c r="L57" s="61">
        <v>0</v>
      </c>
      <c r="M57" s="61">
        <f>SUM(M53:M56)</f>
        <v>21200</v>
      </c>
      <c r="N57" s="14">
        <f>SUM(B57:M57)</f>
        <v>200975.44</v>
      </c>
    </row>
    <row r="58" spans="1:14" ht="15" customHeight="1">
      <c r="A58" s="30"/>
      <c r="B58" s="40"/>
      <c r="C58" s="40"/>
      <c r="D58" s="31"/>
      <c r="E58" s="31"/>
      <c r="F58" s="31"/>
      <c r="G58" s="18"/>
      <c r="H58" s="20"/>
      <c r="I58" s="72"/>
      <c r="J58" s="73"/>
      <c r="K58" s="20"/>
      <c r="L58" s="20"/>
      <c r="M58" s="20"/>
      <c r="N58" s="31"/>
    </row>
    <row r="59" spans="1:14" ht="15" customHeight="1">
      <c r="A59" s="41" t="s">
        <v>55</v>
      </c>
      <c r="B59" s="29">
        <v>1255068.4</v>
      </c>
      <c r="C59" s="29">
        <v>1349522.38</v>
      </c>
      <c r="D59" s="29">
        <v>1422131.5</v>
      </c>
      <c r="E59" s="29">
        <v>1583693.54</v>
      </c>
      <c r="F59" s="29">
        <v>1649491.27</v>
      </c>
      <c r="G59" s="29">
        <v>1438579.75</v>
      </c>
      <c r="H59" s="29">
        <v>1580015.64</v>
      </c>
      <c r="I59" s="74">
        <v>1478272.61</v>
      </c>
      <c r="J59" s="74">
        <f>J50</f>
        <v>1462610.12</v>
      </c>
      <c r="K59" s="29">
        <f>K50</f>
        <v>1382240.13</v>
      </c>
      <c r="L59" s="29">
        <f>L50</f>
        <v>1356757.79</v>
      </c>
      <c r="M59" s="29">
        <f>M50+M57</f>
        <v>1320879.63</v>
      </c>
      <c r="N59" s="29">
        <f>SUM(B59:M59)</f>
        <v>17279262.759999998</v>
      </c>
    </row>
    <row r="60" spans="1:14" ht="15" customHeight="1">
      <c r="A60" s="30"/>
      <c r="B60" s="31"/>
      <c r="C60" s="31"/>
      <c r="D60" s="31"/>
      <c r="E60" s="31"/>
      <c r="F60" s="31"/>
      <c r="G60" s="20"/>
      <c r="H60" s="20"/>
      <c r="I60" s="72"/>
      <c r="J60" s="73"/>
      <c r="K60" s="20"/>
      <c r="L60" s="20"/>
      <c r="M60" s="20"/>
      <c r="N60" s="31"/>
    </row>
    <row r="61" spans="1:14" ht="30" customHeight="1">
      <c r="A61" s="42" t="s">
        <v>23</v>
      </c>
      <c r="B61" s="43">
        <v>191353.13</v>
      </c>
      <c r="C61" s="43">
        <v>104389.56</v>
      </c>
      <c r="D61" s="43">
        <v>34780.57</v>
      </c>
      <c r="E61" s="43">
        <v>-46913.93</v>
      </c>
      <c r="F61" s="43">
        <v>-115723.76</v>
      </c>
      <c r="G61" s="43">
        <v>92805.94</v>
      </c>
      <c r="H61" s="43">
        <v>-46459.9</v>
      </c>
      <c r="I61" s="77">
        <v>57896.28</v>
      </c>
      <c r="J61" s="77">
        <f>J21-J50</f>
        <v>74299.5399999998</v>
      </c>
      <c r="K61" s="43">
        <f>K21-K50</f>
        <v>74758.40000000014</v>
      </c>
      <c r="L61" s="43">
        <f>L21-L50</f>
        <v>51872.93000000017</v>
      </c>
      <c r="M61" s="43">
        <f>M21-M50</f>
        <v>158457.09000000008</v>
      </c>
      <c r="N61" s="43">
        <f>SUM(B61:M61)</f>
        <v>631515.8500000002</v>
      </c>
    </row>
    <row r="62" spans="1:10" ht="15" customHeight="1">
      <c r="A62" s="44"/>
      <c r="H62" s="1"/>
      <c r="I62" s="78"/>
      <c r="J62" s="68"/>
    </row>
    <row r="63" spans="8:10" ht="12.75">
      <c r="H63" s="1"/>
      <c r="I63" s="78"/>
      <c r="J63" s="68"/>
    </row>
    <row r="64" spans="1:10" ht="12.75">
      <c r="A64" s="45" t="s">
        <v>49</v>
      </c>
      <c r="H64" s="1"/>
      <c r="I64" s="78"/>
      <c r="J64" s="68"/>
    </row>
    <row r="65" spans="1:14" ht="15">
      <c r="A65" s="46" t="s">
        <v>48</v>
      </c>
      <c r="B65" s="37">
        <v>0</v>
      </c>
      <c r="C65" s="37">
        <v>0</v>
      </c>
      <c r="D65" s="37">
        <v>0</v>
      </c>
      <c r="E65" s="37">
        <v>0</v>
      </c>
      <c r="F65" s="57">
        <v>285.8</v>
      </c>
      <c r="G65" s="58">
        <v>94598.06</v>
      </c>
      <c r="H65" s="36">
        <v>0</v>
      </c>
      <c r="I65" s="79">
        <v>0</v>
      </c>
      <c r="J65" s="79">
        <v>92.92</v>
      </c>
      <c r="K65" s="62">
        <v>0</v>
      </c>
      <c r="L65" s="62">
        <v>0</v>
      </c>
      <c r="M65" s="62">
        <v>92.92</v>
      </c>
      <c r="N65" s="27">
        <f>SUM(B65:M65)</f>
        <v>95069.7</v>
      </c>
    </row>
    <row r="66" spans="8:10" ht="12.75">
      <c r="H66" s="1"/>
      <c r="I66" s="78"/>
      <c r="J66" s="78"/>
    </row>
    <row r="67" spans="1:10" ht="12.75">
      <c r="A67" s="47" t="s">
        <v>50</v>
      </c>
      <c r="H67" s="1"/>
      <c r="I67" s="78"/>
      <c r="J67" s="78"/>
    </row>
    <row r="68" spans="1:14" ht="12.75">
      <c r="A68" s="48" t="s">
        <v>48</v>
      </c>
      <c r="B68" s="49">
        <v>0</v>
      </c>
      <c r="C68" s="49">
        <v>0</v>
      </c>
      <c r="D68" s="37">
        <v>0</v>
      </c>
      <c r="E68" s="49">
        <v>0</v>
      </c>
      <c r="F68" s="16">
        <v>0</v>
      </c>
      <c r="G68" s="16">
        <v>0</v>
      </c>
      <c r="H68" s="36">
        <v>0</v>
      </c>
      <c r="I68" s="70">
        <v>0</v>
      </c>
      <c r="J68" s="70">
        <v>0</v>
      </c>
      <c r="K68" s="16">
        <v>0</v>
      </c>
      <c r="L68" s="16">
        <v>0</v>
      </c>
      <c r="M68" s="16">
        <v>0</v>
      </c>
      <c r="N68" s="50">
        <f>SUM(B68:M68)</f>
        <v>0</v>
      </c>
    </row>
    <row r="69" spans="9:10" ht="18.75" customHeight="1">
      <c r="I69" s="68"/>
      <c r="J69" s="68"/>
    </row>
  </sheetData>
  <sheetProtection/>
  <mergeCells count="3">
    <mergeCell ref="A4:N4"/>
    <mergeCell ref="A5:N5"/>
    <mergeCell ref="A6:N6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Contador</cp:lastModifiedBy>
  <cp:lastPrinted>2021-05-07T15:07:47Z</cp:lastPrinted>
  <dcterms:created xsi:type="dcterms:W3CDTF">2020-05-05T20:33:58Z</dcterms:created>
  <dcterms:modified xsi:type="dcterms:W3CDTF">2023-01-26T19:41:23Z</dcterms:modified>
  <cp:category/>
  <cp:version/>
  <cp:contentType/>
  <cp:contentStatus/>
</cp:coreProperties>
</file>