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2020" sheetId="1" r:id="rId1"/>
  </sheets>
  <definedNames>
    <definedName name="_xlnm.Print_Area" localSheetId="0">'2020'!$A$1:$R$181</definedName>
  </definedNames>
  <calcPr fullCalcOnLoad="1"/>
</workbook>
</file>

<file path=xl/sharedStrings.xml><?xml version="1.0" encoding="utf-8"?>
<sst xmlns="http://schemas.openxmlformats.org/spreadsheetml/2006/main" count="493" uniqueCount="341">
  <si>
    <t>Total</t>
  </si>
  <si>
    <t>FEVEREIRO</t>
  </si>
  <si>
    <t>JANEIRO</t>
  </si>
  <si>
    <t>Serviços de Processamento de Dados</t>
  </si>
  <si>
    <t>DNMV Sistemas Ltda</t>
  </si>
  <si>
    <t>Totvs S.A</t>
  </si>
  <si>
    <t>Elevadores Atlas Schindler S/A</t>
  </si>
  <si>
    <t>Serviços de Auditoria</t>
  </si>
  <si>
    <t>Serviços de Segurança</t>
  </si>
  <si>
    <t>Gologossidis &amp; Cia Ltda - ME</t>
  </si>
  <si>
    <t>Serviços de Radiologia</t>
  </si>
  <si>
    <t>Serviços de Lavanderia</t>
  </si>
  <si>
    <t>Irmandade da Santa Casa de Andradina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</si>
  <si>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</si>
  <si>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</si>
  <si>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</si>
  <si>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</si>
  <si>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</si>
  <si>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</si>
  <si>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</si>
  <si>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10.647.213/0001-63</t>
  </si>
  <si>
    <t>xxxxxxxxxx</t>
  </si>
  <si>
    <t>Auditoria Contábil</t>
  </si>
  <si>
    <t>01.07.2010</t>
  </si>
  <si>
    <t>43.535.210/0001-97</t>
  </si>
  <si>
    <t>31.08.2009</t>
  </si>
  <si>
    <t>Licenciamento de direito de uso de cópias dos Sistemas Aplicativos Padrões de propriedade da MV</t>
  </si>
  <si>
    <t>06.066.387/0001-65</t>
  </si>
  <si>
    <t>15.02.2010</t>
  </si>
  <si>
    <t>11.04.2011</t>
  </si>
  <si>
    <t>Seviços de Esterilização de materiais médico-hospitalares</t>
  </si>
  <si>
    <t>02.12.2009</t>
  </si>
  <si>
    <t>01.03.2010</t>
  </si>
  <si>
    <t>Serviços Médicos</t>
  </si>
  <si>
    <t>Dourado &amp; Dourado Serviços Médicos Ltda - ME</t>
  </si>
  <si>
    <t>Hitoshi Nakaguma &amp; Nakaguma Ltda</t>
  </si>
  <si>
    <t>Edson Lopes de Almeida &amp; Cia Ltda</t>
  </si>
  <si>
    <t>Nardac Ginecologia e Obstetria Ltda.</t>
  </si>
  <si>
    <t>Clínica Reumatológica Martins SS Ltda.</t>
  </si>
  <si>
    <t>Serviços Laboratoriais</t>
  </si>
  <si>
    <t>Cardiologia</t>
  </si>
  <si>
    <t>01.09.2011</t>
  </si>
  <si>
    <t>03.909.246/0001-79</t>
  </si>
  <si>
    <t>30.09.2010</t>
  </si>
  <si>
    <t>12.318.107/0001-61</t>
  </si>
  <si>
    <t>01.06.2010</t>
  </si>
  <si>
    <t>02.06.2010</t>
  </si>
  <si>
    <t>11.966.741/0001-48</t>
  </si>
  <si>
    <t>03.03.2010</t>
  </si>
  <si>
    <t>04.03.2010</t>
  </si>
  <si>
    <t>01.04.2010</t>
  </si>
  <si>
    <t>Cirurgia Geral</t>
  </si>
  <si>
    <t>11.319.253/0001-49</t>
  </si>
  <si>
    <t>Dermatologia</t>
  </si>
  <si>
    <t>01.01.2012</t>
  </si>
  <si>
    <t>10.838.765/0001-59</t>
  </si>
  <si>
    <t>31.08.2011</t>
  </si>
  <si>
    <t>12.629.542/0001-07</t>
  </si>
  <si>
    <t>01.03.2012</t>
  </si>
  <si>
    <t>Endocrinologia</t>
  </si>
  <si>
    <t>16.12.2010</t>
  </si>
  <si>
    <t>13.005.230/0001-95</t>
  </si>
  <si>
    <t>02.03.2010</t>
  </si>
  <si>
    <t>08.326.823/0001-13</t>
  </si>
  <si>
    <t>01.02.2010</t>
  </si>
  <si>
    <t>02.02.2010</t>
  </si>
  <si>
    <t>11.761.720/0001-96</t>
  </si>
  <si>
    <t>55.751.846/0001-55</t>
  </si>
  <si>
    <t>Nefrologia</t>
  </si>
  <si>
    <t>11.643.091/0001-08</t>
  </si>
  <si>
    <t>Neurologia</t>
  </si>
  <si>
    <t>12.409.032/0001-24</t>
  </si>
  <si>
    <t>04.03.2012</t>
  </si>
  <si>
    <t>Neuropediatria</t>
  </si>
  <si>
    <t>11.693.141/0001-53</t>
  </si>
  <si>
    <t>Oftalmologia</t>
  </si>
  <si>
    <t>Ortopedia</t>
  </si>
  <si>
    <t>02.04.2010</t>
  </si>
  <si>
    <t>11.777.908/0001-22</t>
  </si>
  <si>
    <t>Otorrinolaringologia</t>
  </si>
  <si>
    <t>Reumatologia</t>
  </si>
  <si>
    <t>10.902.820/0001-22</t>
  </si>
  <si>
    <t>Urologia</t>
  </si>
  <si>
    <t>04.321.487/0001-65</t>
  </si>
  <si>
    <t>15.255.371/0001-91</t>
  </si>
  <si>
    <t>01.04.2012</t>
  </si>
  <si>
    <t>15.318.818/0001-24</t>
  </si>
  <si>
    <t>Infectologia</t>
  </si>
  <si>
    <t>Reprodução de Documentos</t>
  </si>
  <si>
    <t>Telecomunições e Internet</t>
  </si>
  <si>
    <t>Despesas com Telecomunicações (Internet)</t>
  </si>
  <si>
    <t>Rede Informática e Internet Ltda</t>
  </si>
  <si>
    <t>06.353.249/0001-67</t>
  </si>
  <si>
    <t>R.V. Zamonari - Informática - ME</t>
  </si>
  <si>
    <t>10.405.035/0001-64</t>
  </si>
  <si>
    <t>01.08.2012</t>
  </si>
  <si>
    <t>15.617.480/0001-01</t>
  </si>
  <si>
    <t>50.429.810/0001-36</t>
  </si>
  <si>
    <t>MARÇO</t>
  </si>
  <si>
    <t>ABRIL</t>
  </si>
  <si>
    <t>MAIO</t>
  </si>
  <si>
    <t>JUNHO</t>
  </si>
  <si>
    <t>JULHO</t>
  </si>
  <si>
    <t>05.942.423/0001-44</t>
  </si>
  <si>
    <t>10.613.946/0001-87</t>
  </si>
  <si>
    <t>Bruno José Mendes Ramires</t>
  </si>
  <si>
    <t>AGOSTO</t>
  </si>
  <si>
    <t>SETEMBRO</t>
  </si>
  <si>
    <t>OUTUBRO</t>
  </si>
  <si>
    <t>07.103.819/0001-23</t>
  </si>
  <si>
    <t>NOVEMBRO</t>
  </si>
  <si>
    <t>DEZEMBRO</t>
  </si>
  <si>
    <t>M R Clínica Médica de Anestesia Ltda EPP</t>
  </si>
  <si>
    <t>Agmanicardi Serviços Médicos Ltda</t>
  </si>
  <si>
    <t xml:space="preserve">Clínica Médica Presermed Ltda </t>
  </si>
  <si>
    <t>Neuroencefalo Serviços Médicos Ltda ME</t>
  </si>
  <si>
    <t>12.307.747/0001-76</t>
  </si>
  <si>
    <t>19.442.945/0001-91</t>
  </si>
  <si>
    <t>08.282.441/0001-35</t>
  </si>
  <si>
    <t>20.193.283/0001-42</t>
  </si>
  <si>
    <t>20.383.619/0001-30</t>
  </si>
  <si>
    <t>20.861.526/0001-73</t>
  </si>
  <si>
    <t>Prestação de serviços de locação de licenças, parametrização, manutençãoe suporte para o sistema de gestão de documentos de Docuware</t>
  </si>
  <si>
    <t>Gastroenterologia</t>
  </si>
  <si>
    <t>Eletroneuromiografia</t>
  </si>
  <si>
    <t>Ginecologia</t>
  </si>
  <si>
    <t>Serviços Laboratoriais de controle de qualidade de água de abastecimento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</si>
  <si>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</si>
  <si>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</si>
  <si>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</si>
  <si>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</si>
  <si>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</si>
  <si>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</si>
  <si>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10.883.685/0001-15</t>
  </si>
  <si>
    <t>64.909.336/0001-54</t>
  </si>
  <si>
    <t>Anestesiologia</t>
  </si>
  <si>
    <t>Vascular/Gastroenterologia/ Endocrinologia</t>
  </si>
  <si>
    <t>Patologia/Citopatologia</t>
  </si>
  <si>
    <t>Controlador de Acesso/Portaria</t>
  </si>
  <si>
    <t>Lavagem e desinfecção de roupas</t>
  </si>
  <si>
    <t>Locação mensal de um container</t>
  </si>
  <si>
    <t>Medvida Clínica Médica Ltda</t>
  </si>
  <si>
    <t xml:space="preserve">ARS Clínica Médica Ltda ME </t>
  </si>
  <si>
    <t>Telecomunicações (Internet)</t>
  </si>
  <si>
    <t>Amauri Grama Hoeppner &amp; Cia Ltda</t>
  </si>
  <si>
    <t>Sermedi Serviços de Medicina e Diagnosticos S/S Ltda</t>
  </si>
  <si>
    <t>Serviços de Publicidade e Propaganda</t>
  </si>
  <si>
    <t>Serviços de Locações Diversas</t>
  </si>
  <si>
    <t>Obstetrícia</t>
  </si>
  <si>
    <t>07.364.966/0001-57</t>
  </si>
  <si>
    <t>17.538.662/0001-12</t>
  </si>
  <si>
    <t>15.244.335/0001-22</t>
  </si>
  <si>
    <t>Radio Andradina Ltda ME</t>
  </si>
  <si>
    <t>Sistema Regional de Comunicação Andradina Ltda ME</t>
  </si>
  <si>
    <t>24.461.229/0001-91</t>
  </si>
  <si>
    <t>26.513.769/0001-05</t>
  </si>
  <si>
    <t>26.860.646/0001-32</t>
  </si>
  <si>
    <t>27.734.452/0001-53</t>
  </si>
  <si>
    <t>16.784.601/0001-72</t>
  </si>
  <si>
    <t>08.517.361/0001-11</t>
  </si>
  <si>
    <t>02.333.058/0001-82</t>
  </si>
  <si>
    <t>53.594.347/0001-76</t>
  </si>
  <si>
    <t>A. Orsi Rossi Assistência Médica Laboratorial Ltda</t>
  </si>
  <si>
    <t>17.544.672/0001-60</t>
  </si>
  <si>
    <t>Rafael Fonseca Marão &amp; Cia Ltda</t>
  </si>
  <si>
    <t>Bozzola Clínica Médica Eireli - EPP</t>
  </si>
  <si>
    <t>Pugliese &amp; Pires Ltda - ME</t>
  </si>
  <si>
    <t>Herreros &amp; Cavalcanti S/S Ltda - ME</t>
  </si>
  <si>
    <t>Prevent Serviços Médicos Eireli - EPP</t>
  </si>
  <si>
    <t>Carlos Eduardo  Mendonça da Rocha &amp; Cia Ltda - ME</t>
  </si>
  <si>
    <t>E.V. Serviços de Diagnósticos LTDA</t>
  </si>
  <si>
    <t>Saort Serviço Andradinense de Ortopedia e Traumatologia Ltda - ME</t>
  </si>
  <si>
    <t>Junqueira, Nascimbem &amp; Cia SS Ltda ME</t>
  </si>
  <si>
    <t>Martins &amp; Figueiredo Serviços Médicos Ltda-ME</t>
  </si>
  <si>
    <t>Lima Verde e Pugliese Serviços Médicos Ltda ME</t>
  </si>
  <si>
    <t>DCS Diagnóstico por Imagem Ltda ME</t>
  </si>
  <si>
    <t>Diag-X Diagnóstico por imagem Ltda - ME</t>
  </si>
  <si>
    <t>Instituto de Urologia de Andradina Ltda - ME</t>
  </si>
  <si>
    <t>Gabriela Zani Lopes &amp; Cia SS Ltda</t>
  </si>
  <si>
    <t>Assis Serviços Médicos Ltda - ME</t>
  </si>
  <si>
    <t>Hidroquimica - Laboratório e Serviços de Controle de Qualidade de Aguas Ltda - ME</t>
  </si>
  <si>
    <t>Alberto Francisco Costa ME</t>
  </si>
  <si>
    <t>JVR Alarmes e Monitoramento de Andradina Eireli Me</t>
  </si>
  <si>
    <t>Sapra Landauer Serviço de Assessoria e Proteção Radiológica Ltda</t>
  </si>
  <si>
    <t>Ruberfercol Serralheria Ltda Me</t>
  </si>
  <si>
    <t>O.M.I. Comércio e Manutenção de Equipamentos de Informática Ltda ME</t>
  </si>
  <si>
    <t>Laboratório de Patologia e Citopatologia de Andradina LTDA EPP</t>
  </si>
  <si>
    <t>Radio Cidade Andradina Ltda ME</t>
  </si>
  <si>
    <t>43.531.383/0001-37</t>
  </si>
  <si>
    <t>12.715.179/0001-42</t>
  </si>
  <si>
    <t>Mastologia</t>
  </si>
  <si>
    <t>Ortopedia, Urologia, Ginecologia/Obstetrícia</t>
  </si>
  <si>
    <t>Pneumologia/Ortopedia</t>
  </si>
  <si>
    <t>Radiologia</t>
  </si>
  <si>
    <t>Ultrassonografia</t>
  </si>
  <si>
    <t>Cirurgia Vascular</t>
  </si>
  <si>
    <t>Seguros</t>
  </si>
  <si>
    <t>Proctologia</t>
  </si>
  <si>
    <t>Gases Medicinais</t>
  </si>
  <si>
    <t>Noronha e Noronha Com. De Gases Ltda</t>
  </si>
  <si>
    <t>07.086.661/0001-20</t>
  </si>
  <si>
    <t>Serviços de CCIA</t>
  </si>
  <si>
    <t>Seguro Predial</t>
  </si>
  <si>
    <t>Seguro do Veículo</t>
  </si>
  <si>
    <t>04.358.620/0001-58</t>
  </si>
  <si>
    <t>Uniformes</t>
  </si>
  <si>
    <t>61.198.164/0001-60</t>
  </si>
  <si>
    <t>PORTO SEGURO COMPANHIA DE SEGUROS GERAIS</t>
  </si>
  <si>
    <t>92.682.038/0001-00</t>
  </si>
  <si>
    <t>Bradesco Auto/Re Companhia de Seguros</t>
  </si>
  <si>
    <t>Serviços de Publicidade</t>
  </si>
  <si>
    <t>Fornecimento de gases e cessão de equipamentos.</t>
  </si>
  <si>
    <t>Confecção de uniformes para funcionários.</t>
  </si>
  <si>
    <t>CNPJ</t>
  </si>
  <si>
    <t>Serviços de Manutenção Predial</t>
  </si>
  <si>
    <t>Inova Neuro cirurgia SS Ltda</t>
  </si>
  <si>
    <t>00.028.986/0060-68</t>
  </si>
  <si>
    <t>13.623.096/0001-96</t>
  </si>
  <si>
    <t>Torricelli Equip. Hosp. Ltda ME</t>
  </si>
  <si>
    <t>20.151.318/0001-80</t>
  </si>
  <si>
    <t>Rodrigo B.C. Amorim</t>
  </si>
  <si>
    <t>29.915.854/0001-80</t>
  </si>
  <si>
    <t>22.635.119/0001-73</t>
  </si>
  <si>
    <t>Locação de Aparelhos de Ultrasson e Carditocografia</t>
  </si>
  <si>
    <t>Alergomell Serviços Medicos LTDA</t>
  </si>
  <si>
    <t xml:space="preserve">Ribeiro Filho Serviços Médicos Eireli </t>
  </si>
  <si>
    <t>Alergologia</t>
  </si>
  <si>
    <t>30.518.595/0001-32</t>
  </si>
  <si>
    <t xml:space="preserve">Franklin Cangussu Sampaio Eireli </t>
  </si>
  <si>
    <t>31.703.163/0001-64</t>
  </si>
  <si>
    <r>
      <rPr>
        <sz val="8"/>
        <color indexed="10"/>
        <rFont val="Calibri"/>
        <family val="2"/>
      </rPr>
      <t>Controle e de Infecção Ambulatoria</t>
    </r>
    <r>
      <rPr>
        <sz val="8"/>
        <color indexed="8"/>
        <rFont val="Calibri"/>
        <family val="2"/>
      </rPr>
      <t>l</t>
    </r>
  </si>
  <si>
    <t>29.930.604/0001-19</t>
  </si>
  <si>
    <t>53.113.791/0001-22</t>
  </si>
  <si>
    <t>32.396.642/0001-48</t>
  </si>
  <si>
    <t>18.267.817/0001-96</t>
  </si>
  <si>
    <t>32.764.646/0001-31</t>
  </si>
  <si>
    <t>22.688.290/0001-40</t>
  </si>
  <si>
    <t>23.212.144/0001-07</t>
  </si>
  <si>
    <t>Nitroatta Representação Eireli - ME</t>
  </si>
  <si>
    <t>Serviços de Desinsetização</t>
  </si>
  <si>
    <t>Oxetil Indust. E Com. Prod.Esterelizados Eireli EPP</t>
  </si>
  <si>
    <t>74.554.189/0001-09</t>
  </si>
  <si>
    <r>
      <t>Candice M. S. Nogueira  &amp; Cia. S/S LTDA - ME -</t>
    </r>
    <r>
      <rPr>
        <b/>
        <sz val="8"/>
        <color indexed="8"/>
        <rFont val="Calibri"/>
        <family val="2"/>
      </rPr>
      <t xml:space="preserve"> Dra. Candice</t>
    </r>
  </si>
  <si>
    <r>
      <t xml:space="preserve">Candice M. S. Nogueira  &amp; Cia. S/S LTDA - ME - </t>
    </r>
    <r>
      <rPr>
        <b/>
        <sz val="8"/>
        <color indexed="8"/>
        <rFont val="Calibri"/>
        <family val="2"/>
      </rPr>
      <t>Dr. Gustavo</t>
    </r>
  </si>
  <si>
    <r>
      <t xml:space="preserve">W.T. Gastroclínica Serviços Médicos S/S Ltda - ME - </t>
    </r>
    <r>
      <rPr>
        <b/>
        <sz val="8"/>
        <color indexed="8"/>
        <rFont val="Calibri"/>
        <family val="2"/>
      </rPr>
      <t>Dr. Wayner</t>
    </r>
  </si>
  <si>
    <r>
      <t xml:space="preserve">W.T. Gastroclínica Serviços Médicos S/S Ltda - ME - </t>
    </r>
    <r>
      <rPr>
        <b/>
        <sz val="8"/>
        <color indexed="8"/>
        <rFont val="Calibri"/>
        <family val="2"/>
      </rPr>
      <t>Dra. Telma</t>
    </r>
  </si>
  <si>
    <t>Monte Azul Engenharia Ambiental Ltda</t>
  </si>
  <si>
    <t>07.474.132/0001-02</t>
  </si>
  <si>
    <t>Cibelle Sabrina Vieira Mata Me</t>
  </si>
  <si>
    <t>34.251.681/0001-82</t>
  </si>
  <si>
    <t>Edson Ricardo Eidi Takagi ME</t>
  </si>
  <si>
    <t>35.740.343/0001-77</t>
  </si>
  <si>
    <t>Clinica Médica Jajah e Jajah LTDA</t>
  </si>
  <si>
    <t>33.876.696/0001-73</t>
  </si>
  <si>
    <t>Natalino Pereira Brito</t>
  </si>
  <si>
    <t>San Corpus Serv. Médicos Ltda</t>
  </si>
  <si>
    <t>Serviços de Matriciamento</t>
  </si>
  <si>
    <t>09.652.990/0001-17</t>
  </si>
  <si>
    <t>Salutem Soluções Tecnologicas Ltda</t>
  </si>
  <si>
    <t>29.582.037/0001-57</t>
  </si>
  <si>
    <t>30.778.650/0001-23</t>
  </si>
  <si>
    <t>Franklin Cangussu Sampaio Eireli - Retina</t>
  </si>
  <si>
    <t xml:space="preserve">L C Camargo Clínica Médica Eireli </t>
  </si>
  <si>
    <t xml:space="preserve">Prestação de serviços médicos para desenvolvimento e manutenção do projeto para matriciamento </t>
  </si>
  <si>
    <t>33.492.499/0001-50</t>
  </si>
  <si>
    <t>TOTAL</t>
  </si>
  <si>
    <t>RELAÇÃO DE CONTRATOS EM 2020</t>
  </si>
  <si>
    <t>Cessão de direito de uso e prestação de serviços pela TOTVS (Software de R.H)</t>
  </si>
  <si>
    <t>Ecocardiografia</t>
  </si>
  <si>
    <t xml:space="preserve">Serviço contínuo em sistemas de recursos humanos </t>
  </si>
  <si>
    <t>Manutenção de sistema de imagens médicas</t>
  </si>
  <si>
    <t>Prestação de serviços mensais em tecnologia da informação</t>
  </si>
  <si>
    <t>Locação de Software destinado a digitalização de prontuários médicos eletrônicos certificado digitalmente com segurança e criptografia</t>
  </si>
  <si>
    <t>Monitoramento eletrônico preventivo</t>
  </si>
  <si>
    <t>Serviço de assesssoria e proteção radiológica, dosimetria pessoal TLD/OSL</t>
  </si>
  <si>
    <t>Serviço de controle de vetores, pragas, limpeza e higienização de caixas d'agua</t>
  </si>
  <si>
    <t>Serviços de implantação com locação de software destinado aos custos hospitalares</t>
  </si>
  <si>
    <t>Locação de aparelhos oftalmológicos</t>
  </si>
  <si>
    <t>Serviço de coleta, transporte, tratamento e disposição final de resíduos de serviços de saúde</t>
  </si>
  <si>
    <t>Cessão gratuita de impressoras multifuncionais a laser e despesas de reprodução de documentos</t>
  </si>
  <si>
    <t>Serviço de entrega e abastecimento de nitrogênio liquido</t>
  </si>
  <si>
    <t>Serviços técnicos especializados de manutenção preventiva e corretiva para elevadores, incluindo aplicação de peças</t>
  </si>
  <si>
    <t>Retina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</si>
  <si>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</si>
  <si>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</si>
  <si>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</si>
  <si>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Materiais de Higiêne</t>
  </si>
  <si>
    <t>17.943.328/0001-44</t>
  </si>
  <si>
    <t>Fornecimento de produtos de higiêne e disponibilização de dispenser devidamente instalado</t>
  </si>
  <si>
    <t>Alessandra Gussi de Souza Siqueira Me</t>
  </si>
  <si>
    <t>Maria Aparecida de Araujo Dias Confec. Me</t>
  </si>
  <si>
    <t>-</t>
  </si>
  <si>
    <t>Eduardo B. S. Boni Clínica Médica Eireli</t>
  </si>
  <si>
    <t>29.550.453/0001-73</t>
  </si>
  <si>
    <t>Teixeira Trindade Diagósticos e Serv. Médicos</t>
  </si>
  <si>
    <t>29.712.740/0001-32</t>
  </si>
  <si>
    <t>Master Prime Auditoria e Ass.Contábil Eireli</t>
  </si>
  <si>
    <t>02.728.036/0001-11</t>
  </si>
  <si>
    <t>Serv. técnicos prof. de auditoria para análise e emissão de parecer em auditoria gerencial, operativa e analítica.</t>
  </si>
  <si>
    <t>Núcleo Fiscal Consultoria e Soluções Fiscais</t>
  </si>
  <si>
    <t>13.797.961/0001-10</t>
  </si>
  <si>
    <t>Elaboração do arquivo digitaç ECD (SPED Contábil)</t>
  </si>
  <si>
    <t>27.220.921/0001-16</t>
  </si>
  <si>
    <t>Disponibilização da plataforma KPIH</t>
  </si>
  <si>
    <t>07.106.995/0001-19</t>
  </si>
  <si>
    <t>serviços especializados de coleta, reprocessamento, esterilização e entrega de materiais</t>
  </si>
  <si>
    <t>Thais Marques de Paula Ltda.</t>
  </si>
  <si>
    <t>Nascimento e Jeronimo Ltda.</t>
  </si>
  <si>
    <t>Caetano Oftalmologia Ltda</t>
  </si>
  <si>
    <t>Sterile Vita Esterilização de Materiais de Saude  Ltda - EPP</t>
  </si>
  <si>
    <t>Salutem Desenvolvimento e consultoria Ltda</t>
  </si>
  <si>
    <t>Planisa Tech Consultoria e Desenvolvimento Ltda</t>
  </si>
  <si>
    <t>Blue Solutions Ltda</t>
  </si>
  <si>
    <t>Greend Tecnologia Ltda - ME</t>
  </si>
  <si>
    <t xml:space="preserve">Clinica Proctoped Ltda </t>
  </si>
  <si>
    <t>Nascimento e Jeronimo Ltda</t>
  </si>
  <si>
    <t>Guizzo Controle de Vetores e Pragas Eireli - EPP</t>
  </si>
  <si>
    <t>37.498.378/0001-77</t>
  </si>
  <si>
    <t>Nitropec Nitrogenio Liquido e Inseminação Artificial Ltda</t>
  </si>
  <si>
    <t>62.042.775/001-87</t>
  </si>
  <si>
    <t>Aquisição de nitrogênio liquido mensal</t>
  </si>
  <si>
    <t>27.138.752/0001-70</t>
  </si>
  <si>
    <t>Gaiotto Ferreira Serviços Médicos Eireli</t>
  </si>
  <si>
    <t>28.316.507/0001-78</t>
  </si>
  <si>
    <t>21.882.299/0001-25</t>
  </si>
  <si>
    <t>Monike Daiane A. Vital Me</t>
  </si>
  <si>
    <t>Bernardi e Trentin Serv. De Saúde SS Ltda EPP</t>
  </si>
  <si>
    <t>Clinica Clinfec Médica Eireli</t>
  </si>
  <si>
    <t>14.667.177/0001-50</t>
  </si>
  <si>
    <t>Folchine Trindade Serv. Médicos SS- EPP</t>
  </si>
  <si>
    <t>10.387.684/0001-80</t>
  </si>
  <si>
    <t>Lucimar B. de Moraes</t>
  </si>
  <si>
    <t>38.266.212/0001-98</t>
  </si>
  <si>
    <t>Desenvolvimento e manutenção de programas de Controle de Infecção Ambulatorial</t>
  </si>
  <si>
    <t>Editora Clube Ltda EPP</t>
  </si>
  <si>
    <t>05.671.925/0001-88</t>
  </si>
  <si>
    <t>Prestação de Serviços de Publicidade</t>
  </si>
  <si>
    <t>Sodexo Pass. Do Brasil Serviços S.A</t>
  </si>
  <si>
    <t xml:space="preserve">Prestação de serviços no ramo de alimentação </t>
  </si>
  <si>
    <t>Benefício</t>
  </si>
  <si>
    <t>69.034.668/0001-56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</si>
</sst>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0.0"/>
    <numFmt numFmtId="182" formatCode="&quot;R$&quot;\ #,##0.0"/>
    <numFmt numFmtId="183" formatCode="#,##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u val="single"/>
      <sz val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178" fontId="48" fillId="0" borderId="0" xfId="0" applyNumberFormat="1" applyFont="1" applyAlignment="1">
      <alignment wrapText="1"/>
    </xf>
    <xf numFmtId="178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78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8" fontId="48" fillId="33" borderId="10" xfId="0" applyNumberFormat="1" applyFont="1" applyFill="1" applyBorder="1" applyAlignment="1">
      <alignment wrapText="1"/>
    </xf>
    <xf numFmtId="178" fontId="48" fillId="0" borderId="10" xfId="0" applyNumberFormat="1" applyFont="1" applyBorder="1" applyAlignment="1">
      <alignment wrapText="1"/>
    </xf>
    <xf numFmtId="177" fontId="48" fillId="0" borderId="10" xfId="0" applyNumberFormat="1" applyFont="1" applyFill="1" applyBorder="1" applyAlignment="1">
      <alignment wrapText="1"/>
    </xf>
    <xf numFmtId="178" fontId="48" fillId="7" borderId="10" xfId="0" applyNumberFormat="1" applyFont="1" applyFill="1" applyBorder="1" applyAlignment="1">
      <alignment wrapText="1"/>
    </xf>
    <xf numFmtId="0" fontId="49" fillId="7" borderId="10" xfId="0" applyFont="1" applyFill="1" applyBorder="1" applyAlignment="1">
      <alignment wrapText="1"/>
    </xf>
    <xf numFmtId="0" fontId="48" fillId="0" borderId="0" xfId="0" applyFont="1" applyAlignment="1">
      <alignment wrapText="1"/>
    </xf>
    <xf numFmtId="177" fontId="49" fillId="7" borderId="10" xfId="67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177" fontId="49" fillId="7" borderId="10" xfId="67" applyFont="1" applyFill="1" applyBorder="1" applyAlignment="1">
      <alignment horizontal="center" wrapText="1"/>
    </xf>
    <xf numFmtId="178" fontId="48" fillId="0" borderId="10" xfId="0" applyNumberFormat="1" applyFont="1" applyFill="1" applyBorder="1" applyAlignment="1">
      <alignment/>
    </xf>
    <xf numFmtId="178" fontId="48" fillId="7" borderId="10" xfId="0" applyNumberFormat="1" applyFont="1" applyFill="1" applyBorder="1" applyAlignment="1">
      <alignment/>
    </xf>
    <xf numFmtId="0" fontId="49" fillId="7" borderId="10" xfId="0" applyFont="1" applyFill="1" applyBorder="1" applyAlignment="1">
      <alignment/>
    </xf>
    <xf numFmtId="177" fontId="49" fillId="7" borderId="10" xfId="67" applyFont="1" applyFill="1" applyBorder="1" applyAlignment="1">
      <alignment/>
    </xf>
    <xf numFmtId="0" fontId="48" fillId="0" borderId="0" xfId="0" applyFont="1" applyAlignment="1">
      <alignment/>
    </xf>
    <xf numFmtId="177" fontId="48" fillId="0" borderId="0" xfId="67" applyFont="1" applyAlignment="1">
      <alignment/>
    </xf>
    <xf numFmtId="177" fontId="48" fillId="0" borderId="0" xfId="67" applyFont="1" applyFill="1" applyAlignment="1">
      <alignment horizontal="center"/>
    </xf>
    <xf numFmtId="177" fontId="49" fillId="7" borderId="10" xfId="67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8" fontId="48" fillId="0" borderId="10" xfId="0" applyNumberFormat="1" applyFont="1" applyBorder="1" applyAlignment="1">
      <alignment/>
    </xf>
    <xf numFmtId="178" fontId="48" fillId="7" borderId="11" xfId="0" applyNumberFormat="1" applyFont="1" applyFill="1" applyBorder="1" applyAlignment="1">
      <alignment wrapText="1"/>
    </xf>
    <xf numFmtId="178" fontId="48" fillId="7" borderId="12" xfId="0" applyNumberFormat="1" applyFont="1" applyFill="1" applyBorder="1" applyAlignment="1">
      <alignment wrapText="1"/>
    </xf>
    <xf numFmtId="178" fontId="48" fillId="0" borderId="13" xfId="0" applyNumberFormat="1" applyFont="1" applyFill="1" applyBorder="1" applyAlignment="1">
      <alignment wrapText="1"/>
    </xf>
    <xf numFmtId="178" fontId="48" fillId="0" borderId="0" xfId="0" applyNumberFormat="1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178" fontId="48" fillId="7" borderId="13" xfId="0" applyNumberFormat="1" applyFont="1" applyFill="1" applyBorder="1" applyAlignment="1">
      <alignment wrapText="1"/>
    </xf>
    <xf numFmtId="178" fontId="48" fillId="7" borderId="0" xfId="0" applyNumberFormat="1" applyFont="1" applyFill="1" applyBorder="1" applyAlignment="1">
      <alignment wrapText="1"/>
    </xf>
    <xf numFmtId="177" fontId="49" fillId="0" borderId="0" xfId="67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177" fontId="49" fillId="0" borderId="0" xfId="67" applyFont="1" applyFill="1" applyBorder="1" applyAlignment="1">
      <alignment/>
    </xf>
    <xf numFmtId="177" fontId="49" fillId="0" borderId="0" xfId="67" applyFont="1" applyFill="1" applyBorder="1" applyAlignment="1">
      <alignment horizontal="center" wrapText="1"/>
    </xf>
    <xf numFmtId="0" fontId="49" fillId="7" borderId="11" xfId="0" applyFont="1" applyFill="1" applyBorder="1" applyAlignment="1">
      <alignment wrapText="1"/>
    </xf>
    <xf numFmtId="177" fontId="48" fillId="0" borderId="0" xfId="67" applyFont="1" applyFill="1" applyBorder="1" applyAlignment="1">
      <alignment wrapText="1"/>
    </xf>
    <xf numFmtId="177" fontId="50" fillId="0" borderId="0" xfId="67" applyFont="1" applyFill="1" applyBorder="1" applyAlignment="1">
      <alignment/>
    </xf>
    <xf numFmtId="0" fontId="48" fillId="0" borderId="0" xfId="0" applyFont="1" applyBorder="1" applyAlignment="1">
      <alignment/>
    </xf>
    <xf numFmtId="178" fontId="48" fillId="0" borderId="14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NumberFormat="1" applyFont="1" applyFill="1" applyBorder="1" applyAlignment="1">
      <alignment horizontal="center" vertical="center" wrapText="1"/>
    </xf>
    <xf numFmtId="178" fontId="50" fillId="7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wrapText="1"/>
    </xf>
    <xf numFmtId="178" fontId="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77" fontId="48" fillId="0" borderId="10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177" fontId="48" fillId="0" borderId="10" xfId="67" applyFont="1" applyFill="1" applyBorder="1" applyAlignment="1">
      <alignment vertical="center" wrapText="1"/>
    </xf>
    <xf numFmtId="177" fontId="6" fillId="0" borderId="10" xfId="67" applyFont="1" applyFill="1" applyBorder="1" applyAlignment="1">
      <alignment vertical="center" wrapText="1"/>
    </xf>
    <xf numFmtId="177" fontId="6" fillId="0" borderId="10" xfId="67" applyFont="1" applyFill="1" applyBorder="1" applyAlignment="1">
      <alignment horizontal="center" vertical="center" wrapText="1"/>
    </xf>
    <xf numFmtId="177" fontId="6" fillId="0" borderId="10" xfId="67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8" fontId="6" fillId="0" borderId="10" xfId="0" applyNumberFormat="1" applyFont="1" applyFill="1" applyBorder="1" applyAlignment="1">
      <alignment/>
    </xf>
    <xf numFmtId="178" fontId="48" fillId="0" borderId="10" xfId="0" applyNumberFormat="1" applyFont="1" applyFill="1" applyBorder="1" applyAlignment="1">
      <alignment vertical="center" wrapText="1"/>
    </xf>
    <xf numFmtId="177" fontId="48" fillId="0" borderId="10" xfId="0" applyNumberFormat="1" applyFont="1" applyFill="1" applyBorder="1" applyAlignment="1">
      <alignment horizontal="left" vertical="center" wrapText="1"/>
    </xf>
    <xf numFmtId="0" fontId="50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7" borderId="10" xfId="0" applyFont="1" applyFill="1" applyBorder="1" applyAlignment="1">
      <alignment horizontal="center" wrapText="1"/>
    </xf>
    <xf numFmtId="177" fontId="26" fillId="7" borderId="10" xfId="67" applyFont="1" applyFill="1" applyBorder="1" applyAlignment="1">
      <alignment/>
    </xf>
    <xf numFmtId="177" fontId="49" fillId="7" borderId="10" xfId="67" applyFont="1" applyFill="1" applyBorder="1" applyAlignment="1">
      <alignment vertical="center" wrapText="1"/>
    </xf>
    <xf numFmtId="177" fontId="48" fillId="0" borderId="10" xfId="67" applyFont="1" applyFill="1" applyBorder="1" applyAlignment="1">
      <alignment horizontal="center" vertical="center" wrapText="1"/>
    </xf>
    <xf numFmtId="177" fontId="48" fillId="0" borderId="10" xfId="67" applyFont="1" applyFill="1" applyBorder="1" applyAlignment="1">
      <alignment horizontal="center" vertical="center"/>
    </xf>
    <xf numFmtId="177" fontId="6" fillId="0" borderId="10" xfId="67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vertical="center"/>
    </xf>
    <xf numFmtId="177" fontId="6" fillId="0" borderId="0" xfId="67" applyFont="1" applyFill="1" applyBorder="1" applyAlignment="1">
      <alignment horizontal="center" vertical="center" wrapText="1"/>
    </xf>
    <xf numFmtId="2" fontId="6" fillId="0" borderId="10" xfId="67" applyNumberFormat="1" applyFont="1" applyFill="1" applyBorder="1" applyAlignment="1">
      <alignment vertical="center" wrapText="1"/>
    </xf>
    <xf numFmtId="177" fontId="48" fillId="0" borderId="10" xfId="67" applyFont="1" applyFill="1" applyBorder="1" applyAlignment="1">
      <alignment vertical="center"/>
    </xf>
    <xf numFmtId="177" fontId="6" fillId="0" borderId="10" xfId="67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77" fontId="6" fillId="0" borderId="10" xfId="67" applyFont="1" applyFill="1" applyBorder="1" applyAlignment="1">
      <alignment horizontal="center"/>
    </xf>
    <xf numFmtId="177" fontId="49" fillId="0" borderId="10" xfId="0" applyNumberFormat="1" applyFont="1" applyFill="1" applyBorder="1" applyAlignment="1">
      <alignment vertical="center" wrapText="1"/>
    </xf>
    <xf numFmtId="178" fontId="48" fillId="0" borderId="0" xfId="0" applyNumberFormat="1" applyFont="1" applyFill="1" applyBorder="1" applyAlignment="1">
      <alignment/>
    </xf>
    <xf numFmtId="0" fontId="50" fillId="7" borderId="15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left" vertical="center" wrapText="1"/>
    </xf>
    <xf numFmtId="177" fontId="48" fillId="0" borderId="10" xfId="67" applyFont="1" applyFill="1" applyBorder="1" applyAlignment="1">
      <alignment horizontal="left" vertical="center" wrapText="1"/>
    </xf>
    <xf numFmtId="177" fontId="27" fillId="0" borderId="10" xfId="67" applyFont="1" applyFill="1" applyBorder="1" applyAlignment="1">
      <alignment horizontal="center" vertical="center" wrapText="1"/>
    </xf>
    <xf numFmtId="177" fontId="26" fillId="0" borderId="10" xfId="67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177" fontId="49" fillId="0" borderId="0" xfId="67" applyFont="1" applyFill="1" applyAlignment="1">
      <alignment horizontal="center"/>
    </xf>
    <xf numFmtId="177" fontId="26" fillId="7" borderId="10" xfId="67" applyFont="1" applyFill="1" applyBorder="1" applyAlignment="1">
      <alignment horizontal="center" vertical="center" wrapText="1"/>
    </xf>
    <xf numFmtId="2" fontId="48" fillId="0" borderId="10" xfId="67" applyNumberFormat="1" applyFont="1" applyFill="1" applyBorder="1" applyAlignment="1">
      <alignment horizontal="right" vertical="center" wrapText="1"/>
    </xf>
    <xf numFmtId="177" fontId="6" fillId="0" borderId="10" xfId="67" applyFont="1" applyFill="1" applyBorder="1" applyAlignment="1">
      <alignment horizontal="right" vertical="center"/>
    </xf>
    <xf numFmtId="177" fontId="50" fillId="7" borderId="18" xfId="67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 wrapText="1"/>
    </xf>
    <xf numFmtId="177" fontId="48" fillId="0" borderId="10" xfId="0" applyNumberFormat="1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77" fontId="48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8" fillId="0" borderId="0" xfId="0" applyNumberFormat="1" applyFont="1" applyFill="1" applyBorder="1" applyAlignment="1">
      <alignment horizontal="left" vertical="center"/>
    </xf>
    <xf numFmtId="177" fontId="48" fillId="0" borderId="0" xfId="0" applyNumberFormat="1" applyFont="1" applyFill="1" applyBorder="1" applyAlignment="1">
      <alignment vertical="center" wrapText="1"/>
    </xf>
    <xf numFmtId="2" fontId="48" fillId="0" borderId="0" xfId="67" applyNumberFormat="1" applyFont="1" applyFill="1" applyBorder="1" applyAlignment="1">
      <alignment horizontal="right" vertical="center" wrapText="1"/>
    </xf>
    <xf numFmtId="177" fontId="6" fillId="0" borderId="0" xfId="67" applyFont="1" applyFill="1" applyBorder="1" applyAlignment="1">
      <alignment horizontal="center" vertical="center"/>
    </xf>
    <xf numFmtId="177" fontId="6" fillId="0" borderId="0" xfId="67" applyFont="1" applyFill="1" applyBorder="1" applyAlignment="1">
      <alignment horizontal="center"/>
    </xf>
    <xf numFmtId="177" fontId="26" fillId="0" borderId="0" xfId="67" applyFont="1" applyFill="1" applyBorder="1" applyAlignment="1">
      <alignment horizontal="center" vertical="center" wrapText="1"/>
    </xf>
    <xf numFmtId="4" fontId="6" fillId="0" borderId="10" xfId="67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67" applyNumberFormat="1" applyFont="1" applyFill="1" applyBorder="1" applyAlignment="1">
      <alignment horizontal="right" vertical="center"/>
    </xf>
    <xf numFmtId="0" fontId="50" fillId="7" borderId="10" xfId="0" applyFont="1" applyFill="1" applyBorder="1" applyAlignment="1">
      <alignment horizontal="center" wrapText="1"/>
    </xf>
    <xf numFmtId="4" fontId="6" fillId="0" borderId="10" xfId="67" applyNumberFormat="1" applyFont="1" applyFill="1" applyBorder="1" applyAlignment="1">
      <alignment horizontal="center" vertical="center" wrapText="1"/>
    </xf>
    <xf numFmtId="4" fontId="26" fillId="0" borderId="10" xfId="67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4" fontId="6" fillId="0" borderId="10" xfId="67" applyNumberFormat="1" applyFont="1" applyFill="1" applyBorder="1" applyAlignment="1">
      <alignment horizontal="right"/>
    </xf>
    <xf numFmtId="4" fontId="49" fillId="7" borderId="10" xfId="67" applyNumberFormat="1" applyFont="1" applyFill="1" applyBorder="1" applyAlignment="1">
      <alignment horizontal="right"/>
    </xf>
    <xf numFmtId="4" fontId="26" fillId="7" borderId="10" xfId="67" applyNumberFormat="1" applyFont="1" applyFill="1" applyBorder="1" applyAlignment="1">
      <alignment horizontal="right" vertical="center" wrapText="1"/>
    </xf>
    <xf numFmtId="177" fontId="6" fillId="0" borderId="10" xfId="67" applyNumberFormat="1" applyFont="1" applyFill="1" applyBorder="1" applyAlignment="1">
      <alignment horizontal="right" vertical="center" wrapText="1"/>
    </xf>
    <xf numFmtId="43" fontId="48" fillId="0" borderId="0" xfId="0" applyNumberFormat="1" applyFont="1" applyBorder="1" applyAlignment="1">
      <alignment/>
    </xf>
    <xf numFmtId="4" fontId="48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left" vertical="center" wrapText="1"/>
    </xf>
    <xf numFmtId="43" fontId="48" fillId="0" borderId="10" xfId="67" applyNumberFormat="1" applyFont="1" applyFill="1" applyBorder="1" applyAlignment="1">
      <alignment vertical="center" wrapText="1"/>
    </xf>
    <xf numFmtId="43" fontId="6" fillId="0" borderId="10" xfId="67" applyNumberFormat="1" applyFont="1" applyFill="1" applyBorder="1" applyAlignment="1">
      <alignment vertical="center" wrapText="1"/>
    </xf>
    <xf numFmtId="43" fontId="48" fillId="0" borderId="10" xfId="67" applyNumberFormat="1" applyFont="1" applyFill="1" applyBorder="1" applyAlignment="1">
      <alignment horizontal="right" vertical="center" wrapText="1"/>
    </xf>
    <xf numFmtId="43" fontId="6" fillId="0" borderId="10" xfId="67" applyNumberFormat="1" applyFont="1" applyFill="1" applyBorder="1" applyAlignment="1">
      <alignment horizontal="center" vertical="center" wrapText="1"/>
    </xf>
    <xf numFmtId="4" fontId="26" fillId="0" borderId="10" xfId="67" applyNumberFormat="1" applyFont="1" applyFill="1" applyBorder="1" applyAlignment="1">
      <alignment vertical="center" wrapText="1"/>
    </xf>
    <xf numFmtId="188" fontId="6" fillId="0" borderId="10" xfId="67" applyNumberFormat="1" applyFont="1" applyFill="1" applyBorder="1" applyAlignment="1">
      <alignment horizontal="right" vertical="center" wrapText="1"/>
    </xf>
    <xf numFmtId="4" fontId="6" fillId="0" borderId="10" xfId="67" applyNumberFormat="1" applyFont="1" applyFill="1" applyBorder="1" applyAlignment="1">
      <alignment vertical="center"/>
    </xf>
    <xf numFmtId="177" fontId="48" fillId="0" borderId="10" xfId="67" applyFont="1" applyFill="1" applyBorder="1" applyAlignment="1">
      <alignment horizontal="right" vertical="center"/>
    </xf>
    <xf numFmtId="177" fontId="48" fillId="0" borderId="18" xfId="0" applyNumberFormat="1" applyFont="1" applyFill="1" applyBorder="1" applyAlignment="1">
      <alignment horizontal="left" vertical="center"/>
    </xf>
    <xf numFmtId="177" fontId="48" fillId="0" borderId="15" xfId="0" applyNumberFormat="1" applyFont="1" applyFill="1" applyBorder="1" applyAlignment="1">
      <alignment horizontal="left" vertical="center"/>
    </xf>
    <xf numFmtId="0" fontId="50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/>
    </xf>
    <xf numFmtId="178" fontId="6" fillId="0" borderId="18" xfId="0" applyNumberFormat="1" applyFont="1" applyFill="1" applyBorder="1" applyAlignment="1">
      <alignment horizontal="left" vertical="center" wrapText="1"/>
    </xf>
    <xf numFmtId="178" fontId="6" fillId="0" borderId="15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7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178" fontId="48" fillId="0" borderId="12" xfId="0" applyNumberFormat="1" applyFont="1" applyFill="1" applyBorder="1" applyAlignment="1">
      <alignment horizontal="center" wrapText="1"/>
    </xf>
    <xf numFmtId="0" fontId="28" fillId="7" borderId="10" xfId="67" applyNumberFormat="1" applyFont="1" applyFill="1" applyBorder="1" applyAlignment="1">
      <alignment horizontal="center" vertical="center" wrapText="1"/>
    </xf>
    <xf numFmtId="177" fontId="48" fillId="0" borderId="18" xfId="0" applyNumberFormat="1" applyFont="1" applyFill="1" applyBorder="1" applyAlignment="1">
      <alignment horizontal="center" vertical="center"/>
    </xf>
    <xf numFmtId="177" fontId="48" fillId="0" borderId="15" xfId="0" applyNumberFormat="1" applyFont="1" applyFill="1" applyBorder="1" applyAlignment="1">
      <alignment horizontal="center" vertical="center"/>
    </xf>
    <xf numFmtId="177" fontId="6" fillId="0" borderId="10" xfId="67" applyFont="1" applyFill="1" applyBorder="1" applyAlignment="1">
      <alignment horizontal="right" vertical="center" wrapText="1"/>
    </xf>
    <xf numFmtId="177" fontId="48" fillId="0" borderId="10" xfId="67" applyFont="1" applyFill="1" applyBorder="1" applyAlignment="1">
      <alignment horizontal="right" vertical="center" wrapText="1"/>
    </xf>
    <xf numFmtId="2" fontId="6" fillId="0" borderId="10" xfId="67" applyNumberFormat="1" applyFont="1" applyFill="1" applyBorder="1" applyAlignment="1">
      <alignment horizontal="right" vertical="center"/>
    </xf>
    <xf numFmtId="2" fontId="6" fillId="0" borderId="10" xfId="67" applyNumberFormat="1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7" fontId="49" fillId="7" borderId="10" xfId="67" applyFont="1" applyFill="1" applyBorder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114300</xdr:rowOff>
    </xdr:from>
    <xdr:to>
      <xdr:col>3</xdr:col>
      <xdr:colOff>200025</xdr:colOff>
      <xdr:row>3</xdr:row>
      <xdr:rowOff>66675</xdr:rowOff>
    </xdr:to>
    <xdr:pic>
      <xdr:nvPicPr>
        <xdr:cNvPr id="1" name="Imagem 0" descr="LOGOTIP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184"/>
  <sheetViews>
    <sheetView showGridLines="0" tabSelected="1" zoomScale="115" zoomScaleNormal="115" workbookViewId="0" topLeftCell="C1">
      <selection activeCell="A7" sqref="A7:R7"/>
    </sheetView>
  </sheetViews>
  <sheetFormatPr defaultColWidth="9.140625" defaultRowHeight="15"/>
  <cols>
    <col min="1" max="1" width="11.28125" style="1" hidden="1" customWidth="1"/>
    <col min="2" max="2" width="14.8515625" style="2" hidden="1" customWidth="1"/>
    <col min="3" max="3" width="19.8515625" style="20" customWidth="1"/>
    <col min="4" max="4" width="16.00390625" style="20" customWidth="1"/>
    <col min="5" max="5" width="19.8515625" style="20" customWidth="1"/>
    <col min="6" max="6" width="9.28125" style="21" customWidth="1"/>
    <col min="7" max="7" width="16.57421875" style="21" customWidth="1"/>
    <col min="8" max="8" width="9.28125" style="21" customWidth="1"/>
    <col min="9" max="9" width="9.28125" style="21" bestFit="1" customWidth="1"/>
    <col min="10" max="10" width="10.28125" style="22" customWidth="1"/>
    <col min="11" max="11" width="9.57421875" style="22" bestFit="1" customWidth="1"/>
    <col min="12" max="12" width="10.57421875" style="22" customWidth="1"/>
    <col min="13" max="13" width="9.00390625" style="22" customWidth="1"/>
    <col min="14" max="14" width="8.28125" style="22" hidden="1" customWidth="1"/>
    <col min="15" max="15" width="7.7109375" style="22" hidden="1" customWidth="1"/>
    <col min="16" max="16" width="9.140625" style="22" hidden="1" customWidth="1"/>
    <col min="17" max="17" width="1.57421875" style="22" hidden="1" customWidth="1"/>
    <col min="18" max="18" width="10.7109375" style="101" customWidth="1"/>
    <col min="19" max="23" width="9.140625" style="3" customWidth="1"/>
    <col min="24" max="24" width="10.8515625" style="3" bestFit="1" customWidth="1"/>
    <col min="25" max="16384" width="9.140625" style="3" customWidth="1"/>
  </cols>
  <sheetData>
    <row r="2" spans="3:18" ht="21" customHeight="1">
      <c r="C2" s="149" t="s">
        <v>266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4" spans="3:18" ht="11.25"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6" spans="1:18" ht="39" customHeight="1">
      <c r="A6" s="50" t="s">
        <v>15</v>
      </c>
      <c r="B6" s="50" t="s">
        <v>16</v>
      </c>
      <c r="C6" s="48" t="s">
        <v>17</v>
      </c>
      <c r="D6" s="49" t="s">
        <v>213</v>
      </c>
      <c r="E6" s="48" t="s">
        <v>18</v>
      </c>
      <c r="F6" s="105" t="s">
        <v>2</v>
      </c>
      <c r="G6" s="105" t="s">
        <v>1</v>
      </c>
      <c r="H6" s="105" t="s">
        <v>98</v>
      </c>
      <c r="I6" s="105" t="s">
        <v>99</v>
      </c>
      <c r="J6" s="105" t="s">
        <v>100</v>
      </c>
      <c r="K6" s="105" t="s">
        <v>101</v>
      </c>
      <c r="L6" s="105" t="s">
        <v>102</v>
      </c>
      <c r="M6" s="105" t="s">
        <v>106</v>
      </c>
      <c r="N6" s="105" t="s">
        <v>107</v>
      </c>
      <c r="O6" s="105" t="s">
        <v>108</v>
      </c>
      <c r="P6" s="105" t="s">
        <v>110</v>
      </c>
      <c r="Q6" s="105" t="s">
        <v>111</v>
      </c>
      <c r="R6" s="105" t="s">
        <v>265</v>
      </c>
    </row>
    <row r="7" spans="1:18" s="4" customFormat="1" ht="11.25" customHeight="1">
      <c r="A7" s="145" t="s">
        <v>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s="4" customFormat="1" ht="22.5">
      <c r="A8" s="5"/>
      <c r="B8" s="5"/>
      <c r="C8" s="54" t="s">
        <v>105</v>
      </c>
      <c r="D8" s="59" t="s">
        <v>163</v>
      </c>
      <c r="E8" s="6" t="s">
        <v>270</v>
      </c>
      <c r="F8" s="60">
        <v>1600</v>
      </c>
      <c r="G8" s="61">
        <v>1600</v>
      </c>
      <c r="H8" s="61">
        <v>1600</v>
      </c>
      <c r="I8" s="61">
        <v>1600</v>
      </c>
      <c r="J8" s="62">
        <v>1600</v>
      </c>
      <c r="K8" s="62">
        <v>1600</v>
      </c>
      <c r="L8" s="62">
        <v>1600</v>
      </c>
      <c r="M8" s="62">
        <v>1600</v>
      </c>
      <c r="N8" s="62"/>
      <c r="O8" s="62"/>
      <c r="P8" s="62"/>
      <c r="Q8" s="62"/>
      <c r="R8" s="99">
        <f>SUM(F8:Q8)</f>
        <v>12800</v>
      </c>
    </row>
    <row r="9" spans="1:18" s="4" customFormat="1" ht="56.25">
      <c r="A9" s="5" t="s">
        <v>25</v>
      </c>
      <c r="B9" s="5" t="s">
        <v>21</v>
      </c>
      <c r="C9" s="56" t="s">
        <v>4</v>
      </c>
      <c r="D9" s="59" t="s">
        <v>27</v>
      </c>
      <c r="E9" s="9" t="s">
        <v>26</v>
      </c>
      <c r="F9" s="97">
        <f>1986.65+15893.26</f>
        <v>17879.91</v>
      </c>
      <c r="G9" s="61">
        <v>17879.91</v>
      </c>
      <c r="H9" s="63">
        <v>17879.91</v>
      </c>
      <c r="I9" s="62">
        <v>17879.91</v>
      </c>
      <c r="J9" s="62">
        <v>17879.91</v>
      </c>
      <c r="K9" s="62">
        <v>17879.91</v>
      </c>
      <c r="L9" s="62">
        <v>17879.91</v>
      </c>
      <c r="M9" s="62">
        <v>17879.91</v>
      </c>
      <c r="N9" s="62"/>
      <c r="O9" s="62"/>
      <c r="P9" s="62"/>
      <c r="Q9" s="62"/>
      <c r="R9" s="99">
        <f aca="true" t="shared" si="0" ref="R9:R16">SUM(F9:Q9)</f>
        <v>143039.28</v>
      </c>
    </row>
    <row r="10" spans="1:18" s="4" customFormat="1" ht="22.5">
      <c r="A10" s="5"/>
      <c r="B10" s="5"/>
      <c r="C10" s="56" t="s">
        <v>311</v>
      </c>
      <c r="D10" s="59" t="s">
        <v>302</v>
      </c>
      <c r="E10" s="9" t="s">
        <v>303</v>
      </c>
      <c r="F10" s="97">
        <v>0</v>
      </c>
      <c r="G10" s="61">
        <v>0</v>
      </c>
      <c r="H10" s="63">
        <v>0</v>
      </c>
      <c r="I10" s="62">
        <v>0</v>
      </c>
      <c r="J10" s="62">
        <v>0</v>
      </c>
      <c r="K10" s="62">
        <v>1850</v>
      </c>
      <c r="L10" s="62">
        <v>1850</v>
      </c>
      <c r="M10" s="62">
        <v>1850</v>
      </c>
      <c r="N10" s="62"/>
      <c r="O10" s="62"/>
      <c r="P10" s="62"/>
      <c r="Q10" s="62"/>
      <c r="R10" s="99">
        <f>SUM(K10:Q10)</f>
        <v>5550</v>
      </c>
    </row>
    <row r="11" spans="1:18" s="4" customFormat="1" ht="33.75">
      <c r="A11" s="5"/>
      <c r="B11" s="5"/>
      <c r="C11" s="57" t="s">
        <v>312</v>
      </c>
      <c r="D11" s="59" t="s">
        <v>189</v>
      </c>
      <c r="E11" s="9" t="s">
        <v>271</v>
      </c>
      <c r="F11" s="62">
        <v>3427.46</v>
      </c>
      <c r="G11" s="62">
        <v>3427.46</v>
      </c>
      <c r="H11" s="62">
        <v>3427.46</v>
      </c>
      <c r="I11" s="62">
        <v>3427.46</v>
      </c>
      <c r="J11" s="62">
        <v>3427.46</v>
      </c>
      <c r="K11" s="62">
        <v>3427.46</v>
      </c>
      <c r="L11" s="62">
        <v>3427.46</v>
      </c>
      <c r="M11" s="62">
        <v>3427.46</v>
      </c>
      <c r="N11" s="62"/>
      <c r="O11" s="62"/>
      <c r="P11" s="62"/>
      <c r="Q11" s="62"/>
      <c r="R11" s="99">
        <f>SUM(F11:Q11)</f>
        <v>27419.679999999997</v>
      </c>
    </row>
    <row r="12" spans="1:18" s="4" customFormat="1" ht="67.5" customHeight="1">
      <c r="A12" s="5"/>
      <c r="B12" s="5"/>
      <c r="C12" s="57" t="s">
        <v>313</v>
      </c>
      <c r="D12" s="59" t="s">
        <v>234</v>
      </c>
      <c r="E12" s="9" t="s">
        <v>122</v>
      </c>
      <c r="F12" s="60">
        <v>8136.29</v>
      </c>
      <c r="G12" s="98">
        <v>0</v>
      </c>
      <c r="H12" s="98">
        <v>0</v>
      </c>
      <c r="I12" s="62">
        <v>0</v>
      </c>
      <c r="J12" s="62">
        <v>0</v>
      </c>
      <c r="K12" s="62">
        <v>0</v>
      </c>
      <c r="L12" s="62">
        <v>0</v>
      </c>
      <c r="M12" s="156" t="s">
        <v>291</v>
      </c>
      <c r="N12" s="62"/>
      <c r="O12" s="62"/>
      <c r="P12" s="62"/>
      <c r="Q12" s="62"/>
      <c r="R12" s="99">
        <f t="shared" si="0"/>
        <v>8136.29</v>
      </c>
    </row>
    <row r="13" spans="1:18" s="4" customFormat="1" ht="67.5" customHeight="1">
      <c r="A13" s="5"/>
      <c r="B13" s="5"/>
      <c r="C13" s="57" t="s">
        <v>313</v>
      </c>
      <c r="D13" s="59" t="s">
        <v>234</v>
      </c>
      <c r="E13" s="9" t="s">
        <v>122</v>
      </c>
      <c r="F13" s="60">
        <v>0</v>
      </c>
      <c r="G13" s="98">
        <v>0</v>
      </c>
      <c r="H13" s="98">
        <v>0</v>
      </c>
      <c r="I13" s="62">
        <v>8136.29</v>
      </c>
      <c r="J13" s="62">
        <v>8136.29</v>
      </c>
      <c r="K13" s="62">
        <v>8136.29</v>
      </c>
      <c r="L13" s="62">
        <v>8136.29</v>
      </c>
      <c r="M13" s="62">
        <v>8136.29</v>
      </c>
      <c r="N13" s="62"/>
      <c r="O13" s="62"/>
      <c r="P13" s="62"/>
      <c r="Q13" s="62"/>
      <c r="R13" s="99">
        <f t="shared" si="0"/>
        <v>40681.45</v>
      </c>
    </row>
    <row r="14" spans="1:18" ht="67.5">
      <c r="A14" s="8"/>
      <c r="B14" s="8"/>
      <c r="C14" s="57" t="s">
        <v>310</v>
      </c>
      <c r="D14" s="59" t="s">
        <v>154</v>
      </c>
      <c r="E14" s="9" t="s">
        <v>272</v>
      </c>
      <c r="F14" s="60">
        <v>13780</v>
      </c>
      <c r="G14" s="98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156" t="s">
        <v>291</v>
      </c>
      <c r="N14" s="62"/>
      <c r="O14" s="62"/>
      <c r="P14" s="62"/>
      <c r="Q14" s="62"/>
      <c r="R14" s="99">
        <f t="shared" si="0"/>
        <v>13780</v>
      </c>
    </row>
    <row r="15" spans="1:18" ht="67.5">
      <c r="A15" s="8"/>
      <c r="B15" s="8"/>
      <c r="C15" s="57" t="s">
        <v>258</v>
      </c>
      <c r="D15" s="59" t="s">
        <v>259</v>
      </c>
      <c r="E15" s="72" t="s">
        <v>272</v>
      </c>
      <c r="F15" s="60">
        <v>0</v>
      </c>
      <c r="G15" s="60">
        <v>13780</v>
      </c>
      <c r="H15" s="62">
        <v>13780</v>
      </c>
      <c r="I15" s="62">
        <v>13780</v>
      </c>
      <c r="J15" s="62">
        <v>0</v>
      </c>
      <c r="K15" s="62">
        <v>0</v>
      </c>
      <c r="L15" s="62">
        <v>0</v>
      </c>
      <c r="M15" s="156" t="s">
        <v>291</v>
      </c>
      <c r="N15" s="62"/>
      <c r="O15" s="62"/>
      <c r="P15" s="91"/>
      <c r="Q15" s="62"/>
      <c r="R15" s="99">
        <f t="shared" si="0"/>
        <v>41340</v>
      </c>
    </row>
    <row r="16" spans="1:18" ht="33.75">
      <c r="A16" s="8" t="s">
        <v>31</v>
      </c>
      <c r="B16" s="8" t="s">
        <v>21</v>
      </c>
      <c r="C16" s="54" t="s">
        <v>5</v>
      </c>
      <c r="D16" s="59" t="s">
        <v>232</v>
      </c>
      <c r="E16" s="72" t="s">
        <v>267</v>
      </c>
      <c r="F16" s="60">
        <v>909.63</v>
      </c>
      <c r="G16" s="61">
        <v>909.63</v>
      </c>
      <c r="H16" s="62">
        <v>909.63</v>
      </c>
      <c r="I16" s="62">
        <v>909.63</v>
      </c>
      <c r="J16" s="62">
        <v>931.44</v>
      </c>
      <c r="K16" s="62">
        <v>931.44</v>
      </c>
      <c r="L16" s="62">
        <v>931.44</v>
      </c>
      <c r="M16" s="62">
        <v>931.44</v>
      </c>
      <c r="N16" s="62"/>
      <c r="O16" s="62"/>
      <c r="P16" s="62"/>
      <c r="Q16" s="62"/>
      <c r="R16" s="99">
        <f t="shared" si="0"/>
        <v>7364.280000000001</v>
      </c>
    </row>
    <row r="17" spans="1:18" s="4" customFormat="1" ht="11.25">
      <c r="A17" s="5"/>
      <c r="B17" s="106"/>
      <c r="C17" s="11" t="s">
        <v>0</v>
      </c>
      <c r="D17" s="11"/>
      <c r="E17" s="11"/>
      <c r="F17" s="13">
        <f aca="true" t="shared" si="1" ref="F17:L17">SUM(F8:F16)</f>
        <v>45733.29</v>
      </c>
      <c r="G17" s="13">
        <f t="shared" si="1"/>
        <v>37596.99999999999</v>
      </c>
      <c r="H17" s="13">
        <f t="shared" si="1"/>
        <v>37596.99999999999</v>
      </c>
      <c r="I17" s="13">
        <f t="shared" si="1"/>
        <v>45733.29</v>
      </c>
      <c r="J17" s="13">
        <f t="shared" si="1"/>
        <v>31975.1</v>
      </c>
      <c r="K17" s="13">
        <f t="shared" si="1"/>
        <v>33825.1</v>
      </c>
      <c r="L17" s="13">
        <f t="shared" si="1"/>
        <v>33825.1</v>
      </c>
      <c r="M17" s="13">
        <f>SUM(M8:M16)</f>
        <v>33825.1</v>
      </c>
      <c r="N17" s="13">
        <f>SUM(N8:N16)</f>
        <v>0</v>
      </c>
      <c r="O17" s="13">
        <f>SUM(O8:O16)</f>
        <v>0</v>
      </c>
      <c r="P17" s="13">
        <f>SUM(P8:P16)</f>
        <v>0</v>
      </c>
      <c r="Q17" s="13">
        <f>SUM(Q8:Q16)</f>
        <v>0</v>
      </c>
      <c r="R17" s="102">
        <f>SUM(F17:Q17)</f>
        <v>300110.98</v>
      </c>
    </row>
    <row r="18" spans="1:18" ht="11.25">
      <c r="A18" s="10"/>
      <c r="B18" s="42"/>
      <c r="C18" s="35"/>
      <c r="D18" s="35"/>
      <c r="E18" s="35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1.25" customHeight="1">
      <c r="A19" s="145" t="s">
        <v>214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s="12" customFormat="1" ht="67.5">
      <c r="A20" s="5"/>
      <c r="B20" s="5"/>
      <c r="C20" s="54" t="s">
        <v>6</v>
      </c>
      <c r="D20" s="112" t="s">
        <v>216</v>
      </c>
      <c r="E20" s="9" t="s">
        <v>281</v>
      </c>
      <c r="F20" s="60">
        <v>565.51</v>
      </c>
      <c r="G20" s="62">
        <v>565.51</v>
      </c>
      <c r="H20" s="62">
        <v>565.51</v>
      </c>
      <c r="I20" s="62">
        <v>565.51</v>
      </c>
      <c r="J20" s="62">
        <v>565.51</v>
      </c>
      <c r="K20" s="62">
        <v>604.01</v>
      </c>
      <c r="L20" s="62">
        <v>565.51</v>
      </c>
      <c r="M20" s="62">
        <v>565.51</v>
      </c>
      <c r="N20" s="62"/>
      <c r="O20" s="62"/>
      <c r="P20" s="62"/>
      <c r="Q20" s="62"/>
      <c r="R20" s="99">
        <f>SUM(F20:Q20)</f>
        <v>4562.580000000001</v>
      </c>
    </row>
    <row r="21" spans="1:18" s="4" customFormat="1" ht="11.25">
      <c r="A21" s="5"/>
      <c r="B21" s="5"/>
      <c r="C21" s="11" t="s">
        <v>0</v>
      </c>
      <c r="D21" s="11"/>
      <c r="E21" s="11"/>
      <c r="F21" s="13">
        <f>SUM(F20:F20)</f>
        <v>565.51</v>
      </c>
      <c r="G21" s="13">
        <f aca="true" t="shared" si="2" ref="G21:Q21">SUM(G20:G20)</f>
        <v>565.51</v>
      </c>
      <c r="H21" s="13">
        <f t="shared" si="2"/>
        <v>565.51</v>
      </c>
      <c r="I21" s="13">
        <f t="shared" si="2"/>
        <v>565.51</v>
      </c>
      <c r="J21" s="13">
        <f t="shared" si="2"/>
        <v>565.51</v>
      </c>
      <c r="K21" s="13">
        <f t="shared" si="2"/>
        <v>604.01</v>
      </c>
      <c r="L21" s="13">
        <f t="shared" si="2"/>
        <v>565.51</v>
      </c>
      <c r="M21" s="13">
        <f t="shared" si="2"/>
        <v>565.51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02">
        <f>SUM(F21:Q21)</f>
        <v>4562.580000000001</v>
      </c>
    </row>
    <row r="22" spans="1:18" ht="11.25">
      <c r="A22" s="26"/>
      <c r="B22" s="27"/>
      <c r="C22" s="35"/>
      <c r="D22" s="35"/>
      <c r="E22" s="35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1.25" customHeight="1">
      <c r="A23" s="145" t="s">
        <v>33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s="4" customFormat="1" ht="22.5">
      <c r="A24" s="5" t="s">
        <v>85</v>
      </c>
      <c r="B24" s="5" t="s">
        <v>21</v>
      </c>
      <c r="C24" s="54" t="s">
        <v>162</v>
      </c>
      <c r="D24" s="59" t="s">
        <v>86</v>
      </c>
      <c r="E24" s="58" t="s">
        <v>40</v>
      </c>
      <c r="F24" s="60">
        <v>8503.9</v>
      </c>
      <c r="G24" s="61">
        <v>6946.2</v>
      </c>
      <c r="H24" s="61">
        <v>8598.4</v>
      </c>
      <c r="I24" s="62">
        <v>5343.8</v>
      </c>
      <c r="J24" s="62">
        <v>7662.9</v>
      </c>
      <c r="K24" s="62">
        <v>7895.3</v>
      </c>
      <c r="L24" s="62">
        <v>9432.3</v>
      </c>
      <c r="M24" s="62">
        <v>6780.3</v>
      </c>
      <c r="N24" s="62"/>
      <c r="O24" s="62"/>
      <c r="P24" s="62"/>
      <c r="Q24" s="62"/>
      <c r="R24" s="99">
        <f aca="true" t="shared" si="3" ref="R24:R77">SUM(F24:Q24)</f>
        <v>61163.100000000006</v>
      </c>
    </row>
    <row r="25" spans="1:18" s="4" customFormat="1" ht="22.5">
      <c r="A25" s="5"/>
      <c r="B25" s="5"/>
      <c r="C25" s="54" t="s">
        <v>113</v>
      </c>
      <c r="D25" s="59" t="s">
        <v>116</v>
      </c>
      <c r="E25" s="58" t="s">
        <v>53</v>
      </c>
      <c r="F25" s="81">
        <v>984.3</v>
      </c>
      <c r="G25" s="61">
        <v>989.8</v>
      </c>
      <c r="H25" s="61">
        <v>956.8</v>
      </c>
      <c r="I25" s="62">
        <v>379.3</v>
      </c>
      <c r="J25" s="62">
        <v>1941.1</v>
      </c>
      <c r="K25" s="62">
        <v>3827.2</v>
      </c>
      <c r="L25" s="62">
        <v>2766.1</v>
      </c>
      <c r="M25" s="62">
        <v>2001.6</v>
      </c>
      <c r="N25" s="62"/>
      <c r="O25" s="62"/>
      <c r="P25" s="62"/>
      <c r="Q25" s="62"/>
      <c r="R25" s="99">
        <f t="shared" si="3"/>
        <v>13846.2</v>
      </c>
    </row>
    <row r="26" spans="1:18" s="4" customFormat="1" ht="22.5">
      <c r="A26" s="5"/>
      <c r="B26" s="5"/>
      <c r="C26" s="54" t="s">
        <v>224</v>
      </c>
      <c r="D26" s="59" t="s">
        <v>227</v>
      </c>
      <c r="E26" s="58" t="s">
        <v>226</v>
      </c>
      <c r="F26" s="60">
        <v>1867.2</v>
      </c>
      <c r="G26" s="61">
        <v>1808.2</v>
      </c>
      <c r="H26" s="61">
        <v>2300.2</v>
      </c>
      <c r="I26" s="62">
        <v>889.9</v>
      </c>
      <c r="J26" s="62">
        <v>2013.5</v>
      </c>
      <c r="K26" s="62">
        <v>3600.8</v>
      </c>
      <c r="L26" s="62">
        <v>2325.8</v>
      </c>
      <c r="M26" s="62">
        <v>2405.7</v>
      </c>
      <c r="N26" s="62"/>
      <c r="O26" s="62"/>
      <c r="P26" s="62"/>
      <c r="Q26" s="62"/>
      <c r="R26" s="99">
        <f t="shared" si="3"/>
        <v>17211.3</v>
      </c>
    </row>
    <row r="27" spans="1:18" s="4" customFormat="1" ht="22.5">
      <c r="A27" s="5" t="s">
        <v>43</v>
      </c>
      <c r="B27" s="5" t="s">
        <v>21</v>
      </c>
      <c r="C27" s="54" t="s">
        <v>144</v>
      </c>
      <c r="D27" s="59" t="s">
        <v>71</v>
      </c>
      <c r="E27" s="58" t="s">
        <v>70</v>
      </c>
      <c r="F27" s="60">
        <v>4983</v>
      </c>
      <c r="G27" s="61">
        <v>5466</v>
      </c>
      <c r="H27" s="61">
        <v>4200</v>
      </c>
      <c r="I27" s="62">
        <v>1750</v>
      </c>
      <c r="J27" s="62">
        <v>3933</v>
      </c>
      <c r="K27" s="62">
        <v>5683</v>
      </c>
      <c r="L27" s="62">
        <v>4716</v>
      </c>
      <c r="M27" s="62">
        <v>5216</v>
      </c>
      <c r="N27" s="62"/>
      <c r="O27" s="62"/>
      <c r="P27" s="62"/>
      <c r="Q27" s="62"/>
      <c r="R27" s="99">
        <f t="shared" si="3"/>
        <v>35947</v>
      </c>
    </row>
    <row r="28" spans="1:18" s="4" customFormat="1" ht="16.5" customHeight="1">
      <c r="A28" s="5"/>
      <c r="B28" s="5"/>
      <c r="C28" s="54" t="s">
        <v>142</v>
      </c>
      <c r="D28" s="56" t="s">
        <v>151</v>
      </c>
      <c r="E28" s="109" t="s">
        <v>79</v>
      </c>
      <c r="F28" s="60">
        <v>3588.7</v>
      </c>
      <c r="G28" s="61">
        <v>2700.8</v>
      </c>
      <c r="H28" s="61">
        <v>3971.4</v>
      </c>
      <c r="I28" s="62">
        <v>1951.2</v>
      </c>
      <c r="J28" s="62">
        <v>3126</v>
      </c>
      <c r="K28" s="62">
        <v>4676.2</v>
      </c>
      <c r="L28" s="62">
        <v>4501.4</v>
      </c>
      <c r="M28" s="62">
        <v>7227</v>
      </c>
      <c r="N28" s="62"/>
      <c r="O28" s="62"/>
      <c r="P28" s="62"/>
      <c r="Q28" s="62"/>
      <c r="R28" s="99">
        <f t="shared" si="3"/>
        <v>31742.699999999997</v>
      </c>
    </row>
    <row r="29" spans="1:18" s="4" customFormat="1" ht="22.5">
      <c r="A29" s="5" t="s">
        <v>58</v>
      </c>
      <c r="B29" s="5" t="s">
        <v>21</v>
      </c>
      <c r="C29" s="54" t="s">
        <v>179</v>
      </c>
      <c r="D29" s="59" t="s">
        <v>84</v>
      </c>
      <c r="E29" s="58" t="s">
        <v>195</v>
      </c>
      <c r="F29" s="60">
        <v>1500</v>
      </c>
      <c r="G29" s="61">
        <v>1500</v>
      </c>
      <c r="H29" s="61">
        <v>2676.3</v>
      </c>
      <c r="I29" s="62">
        <v>1430</v>
      </c>
      <c r="J29" s="62">
        <v>2000</v>
      </c>
      <c r="K29" s="62">
        <v>2699</v>
      </c>
      <c r="L29" s="62">
        <v>2025</v>
      </c>
      <c r="M29" s="62">
        <v>2033</v>
      </c>
      <c r="N29" s="62"/>
      <c r="O29" s="62"/>
      <c r="P29" s="62"/>
      <c r="Q29" s="62"/>
      <c r="R29" s="99">
        <f t="shared" si="3"/>
        <v>15863.3</v>
      </c>
    </row>
    <row r="30" spans="1:18" s="4" customFormat="1" ht="22.5">
      <c r="A30" s="5"/>
      <c r="B30" s="5"/>
      <c r="C30" s="54" t="s">
        <v>326</v>
      </c>
      <c r="D30" s="59" t="s">
        <v>321</v>
      </c>
      <c r="E30" s="58" t="s">
        <v>75</v>
      </c>
      <c r="F30" s="60">
        <v>0</v>
      </c>
      <c r="G30" s="61">
        <v>0</v>
      </c>
      <c r="H30" s="61">
        <v>0</v>
      </c>
      <c r="I30" s="62">
        <v>0</v>
      </c>
      <c r="J30" s="62">
        <v>0</v>
      </c>
      <c r="K30" s="62">
        <v>0</v>
      </c>
      <c r="L30" s="62">
        <v>5528.22</v>
      </c>
      <c r="M30" s="62">
        <v>8711.96</v>
      </c>
      <c r="N30" s="62"/>
      <c r="O30" s="62"/>
      <c r="P30" s="62"/>
      <c r="Q30" s="62"/>
      <c r="R30" s="99">
        <f>SUM(L30:Q30)</f>
        <v>14240.18</v>
      </c>
    </row>
    <row r="31" spans="1:18" ht="22.5">
      <c r="A31" s="5" t="s">
        <v>54</v>
      </c>
      <c r="B31" s="5" t="s">
        <v>21</v>
      </c>
      <c r="C31" s="54" t="s">
        <v>165</v>
      </c>
      <c r="D31" s="59" t="s">
        <v>55</v>
      </c>
      <c r="E31" s="58" t="s">
        <v>53</v>
      </c>
      <c r="F31" s="60">
        <v>11507.8</v>
      </c>
      <c r="G31" s="61">
        <v>10078.6</v>
      </c>
      <c r="H31" s="61">
        <v>9163.5</v>
      </c>
      <c r="I31" s="62">
        <v>8470.5</v>
      </c>
      <c r="J31" s="62">
        <v>11094</v>
      </c>
      <c r="K31" s="62">
        <v>12503.7</v>
      </c>
      <c r="L31" s="62">
        <v>9713.6</v>
      </c>
      <c r="M31" s="62">
        <v>11970.4</v>
      </c>
      <c r="N31" s="62"/>
      <c r="O31" s="62"/>
      <c r="P31" s="62"/>
      <c r="Q31" s="62"/>
      <c r="R31" s="99">
        <f t="shared" si="3"/>
        <v>84502.1</v>
      </c>
    </row>
    <row r="32" spans="1:18" s="4" customFormat="1" ht="28.5" customHeight="1">
      <c r="A32" s="5"/>
      <c r="B32" s="5"/>
      <c r="C32" s="54" t="s">
        <v>308</v>
      </c>
      <c r="D32" s="107" t="s">
        <v>233</v>
      </c>
      <c r="E32" s="58" t="s">
        <v>75</v>
      </c>
      <c r="F32" s="60">
        <v>38075.14</v>
      </c>
      <c r="G32" s="61">
        <v>39420.69</v>
      </c>
      <c r="H32" s="61">
        <v>20282.12</v>
      </c>
      <c r="I32" s="62">
        <v>35981.54</v>
      </c>
      <c r="J32" s="62">
        <v>40429.2</v>
      </c>
      <c r="K32" s="62">
        <v>62137.07</v>
      </c>
      <c r="L32" s="62">
        <v>42508.57</v>
      </c>
      <c r="M32" s="62">
        <v>45543.7</v>
      </c>
      <c r="N32" s="62"/>
      <c r="O32" s="62"/>
      <c r="P32" s="62"/>
      <c r="Q32" s="62"/>
      <c r="R32" s="99">
        <f t="shared" si="3"/>
        <v>324378.03</v>
      </c>
    </row>
    <row r="33" spans="1:18" s="4" customFormat="1" ht="33.75">
      <c r="A33" s="5" t="s">
        <v>41</v>
      </c>
      <c r="B33" s="5" t="s">
        <v>41</v>
      </c>
      <c r="C33" s="54" t="s">
        <v>243</v>
      </c>
      <c r="D33" s="59" t="s">
        <v>42</v>
      </c>
      <c r="E33" s="58" t="s">
        <v>40</v>
      </c>
      <c r="F33" s="60">
        <v>7383.25</v>
      </c>
      <c r="G33" s="61">
        <v>7476</v>
      </c>
      <c r="H33" s="61">
        <v>6902.75</v>
      </c>
      <c r="I33" s="62">
        <v>4595.25</v>
      </c>
      <c r="J33" s="62">
        <v>8364.75</v>
      </c>
      <c r="K33" s="62">
        <v>8879.25</v>
      </c>
      <c r="L33" s="62">
        <v>6691.75</v>
      </c>
      <c r="M33" s="62">
        <v>7596.75</v>
      </c>
      <c r="N33" s="62"/>
      <c r="O33" s="62"/>
      <c r="P33" s="62"/>
      <c r="Q33" s="62"/>
      <c r="R33" s="99">
        <f t="shared" si="3"/>
        <v>57889.75</v>
      </c>
    </row>
    <row r="34" spans="1:18" s="4" customFormat="1" ht="33.75">
      <c r="A34" s="5"/>
      <c r="B34" s="5"/>
      <c r="C34" s="54" t="s">
        <v>242</v>
      </c>
      <c r="D34" s="59" t="s">
        <v>42</v>
      </c>
      <c r="E34" s="58" t="s">
        <v>268</v>
      </c>
      <c r="F34" s="60">
        <v>14107.5</v>
      </c>
      <c r="G34" s="61">
        <v>9817.5</v>
      </c>
      <c r="H34" s="61">
        <v>6765</v>
      </c>
      <c r="I34" s="62">
        <v>6270</v>
      </c>
      <c r="J34" s="62">
        <v>13530</v>
      </c>
      <c r="K34" s="62">
        <v>11220</v>
      </c>
      <c r="L34" s="62">
        <v>11467.5</v>
      </c>
      <c r="M34" s="62">
        <v>10972.5</v>
      </c>
      <c r="N34" s="62"/>
      <c r="O34" s="62"/>
      <c r="P34" s="62"/>
      <c r="Q34" s="62"/>
      <c r="R34" s="99">
        <f t="shared" si="3"/>
        <v>84150</v>
      </c>
    </row>
    <row r="35" spans="1:18" s="4" customFormat="1" ht="22.5">
      <c r="A35" s="5" t="s">
        <v>48</v>
      </c>
      <c r="B35" s="5" t="s">
        <v>49</v>
      </c>
      <c r="C35" s="54" t="s">
        <v>169</v>
      </c>
      <c r="D35" s="59" t="s">
        <v>69</v>
      </c>
      <c r="E35" s="58" t="s">
        <v>68</v>
      </c>
      <c r="F35" s="60">
        <v>2800</v>
      </c>
      <c r="G35" s="61">
        <v>3520</v>
      </c>
      <c r="H35" s="61">
        <v>3200</v>
      </c>
      <c r="I35" s="62">
        <v>3075</v>
      </c>
      <c r="J35" s="62">
        <v>3520</v>
      </c>
      <c r="K35" s="62">
        <v>3107.5</v>
      </c>
      <c r="L35" s="62">
        <v>3520</v>
      </c>
      <c r="M35" s="62">
        <v>3520</v>
      </c>
      <c r="N35" s="62"/>
      <c r="O35" s="62"/>
      <c r="P35" s="62"/>
      <c r="Q35" s="62"/>
      <c r="R35" s="99">
        <f t="shared" si="3"/>
        <v>26262.5</v>
      </c>
    </row>
    <row r="36" spans="1:18" s="4" customFormat="1" ht="11.25">
      <c r="A36" s="5"/>
      <c r="B36" s="5"/>
      <c r="C36" s="54" t="s">
        <v>327</v>
      </c>
      <c r="D36" s="59" t="s">
        <v>328</v>
      </c>
      <c r="E36" s="58" t="s">
        <v>87</v>
      </c>
      <c r="F36" s="157" t="s">
        <v>291</v>
      </c>
      <c r="G36" s="156" t="s">
        <v>291</v>
      </c>
      <c r="H36" s="156" t="s">
        <v>291</v>
      </c>
      <c r="I36" s="156" t="s">
        <v>291</v>
      </c>
      <c r="J36" s="156" t="s">
        <v>291</v>
      </c>
      <c r="K36" s="156" t="s">
        <v>291</v>
      </c>
      <c r="L36" s="156" t="s">
        <v>291</v>
      </c>
      <c r="M36" s="62">
        <v>465.2</v>
      </c>
      <c r="N36" s="62"/>
      <c r="O36" s="62"/>
      <c r="P36" s="62"/>
      <c r="Q36" s="62"/>
      <c r="R36" s="99">
        <f>SUM(M36:Q36)</f>
        <v>465.2</v>
      </c>
    </row>
    <row r="37" spans="1:18" s="4" customFormat="1" ht="45" customHeight="1">
      <c r="A37" s="5"/>
      <c r="B37" s="5"/>
      <c r="C37" s="54" t="s">
        <v>252</v>
      </c>
      <c r="D37" s="59" t="s">
        <v>253</v>
      </c>
      <c r="E37" s="109" t="s">
        <v>59</v>
      </c>
      <c r="F37" s="60">
        <v>5055.6</v>
      </c>
      <c r="G37" s="61">
        <v>6925.6</v>
      </c>
      <c r="H37" s="61">
        <v>6411.9</v>
      </c>
      <c r="I37" s="62">
        <v>4065.6</v>
      </c>
      <c r="J37" s="62">
        <v>5385.6</v>
      </c>
      <c r="K37" s="62">
        <v>9197.1</v>
      </c>
      <c r="L37" s="62">
        <v>7235.2</v>
      </c>
      <c r="M37" s="62">
        <v>7541.9</v>
      </c>
      <c r="N37" s="62"/>
      <c r="O37" s="62"/>
      <c r="P37" s="62"/>
      <c r="Q37" s="62"/>
      <c r="R37" s="99">
        <f t="shared" si="3"/>
        <v>51818.49999999999</v>
      </c>
    </row>
    <row r="38" spans="1:18" s="4" customFormat="1" ht="22.5">
      <c r="A38" s="5"/>
      <c r="B38" s="5"/>
      <c r="C38" s="54" t="s">
        <v>114</v>
      </c>
      <c r="D38" s="59" t="s">
        <v>119</v>
      </c>
      <c r="E38" s="58" t="s">
        <v>125</v>
      </c>
      <c r="F38" s="60">
        <v>4733.7</v>
      </c>
      <c r="G38" s="61">
        <v>5026.3</v>
      </c>
      <c r="H38" s="61">
        <v>4707.3</v>
      </c>
      <c r="I38" s="61">
        <v>5658.9</v>
      </c>
      <c r="J38" s="62">
        <v>4770</v>
      </c>
      <c r="K38" s="62">
        <v>4993.3</v>
      </c>
      <c r="L38" s="62">
        <v>6100</v>
      </c>
      <c r="M38" s="62">
        <v>4825</v>
      </c>
      <c r="N38" s="62"/>
      <c r="O38" s="62"/>
      <c r="P38" s="62"/>
      <c r="Q38" s="62"/>
      <c r="R38" s="99">
        <f t="shared" si="3"/>
        <v>40814.5</v>
      </c>
    </row>
    <row r="39" spans="1:18" s="4" customFormat="1" ht="30" customHeight="1">
      <c r="A39" s="5"/>
      <c r="B39" s="5"/>
      <c r="C39" s="54" t="s">
        <v>314</v>
      </c>
      <c r="D39" s="107" t="s">
        <v>235</v>
      </c>
      <c r="E39" s="58" t="s">
        <v>197</v>
      </c>
      <c r="F39" s="60">
        <v>6188.6</v>
      </c>
      <c r="G39" s="61">
        <v>5700.2</v>
      </c>
      <c r="H39" s="61">
        <v>6662.7</v>
      </c>
      <c r="I39" s="61">
        <v>3146</v>
      </c>
      <c r="J39" s="62">
        <v>5462.6</v>
      </c>
      <c r="K39" s="62">
        <v>6300.8</v>
      </c>
      <c r="L39" s="62">
        <v>7333.7</v>
      </c>
      <c r="M39" s="62">
        <v>7585.6</v>
      </c>
      <c r="N39" s="62"/>
      <c r="O39" s="62"/>
      <c r="P39" s="62"/>
      <c r="Q39" s="62"/>
      <c r="R39" s="99">
        <f t="shared" si="3"/>
        <v>48380.2</v>
      </c>
    </row>
    <row r="40" spans="1:18" s="4" customFormat="1" ht="26.25" customHeight="1">
      <c r="A40" s="5" t="s">
        <v>48</v>
      </c>
      <c r="B40" s="5" t="s">
        <v>49</v>
      </c>
      <c r="C40" s="54" t="s">
        <v>38</v>
      </c>
      <c r="D40" s="59" t="s">
        <v>81</v>
      </c>
      <c r="E40" s="58" t="s">
        <v>80</v>
      </c>
      <c r="F40" s="60">
        <v>10044.8</v>
      </c>
      <c r="G40" s="61">
        <v>10044.8</v>
      </c>
      <c r="H40" s="61">
        <v>10081.1</v>
      </c>
      <c r="I40" s="62">
        <v>7909.2</v>
      </c>
      <c r="J40" s="62">
        <v>10081.1</v>
      </c>
      <c r="K40" s="62">
        <v>8789.2</v>
      </c>
      <c r="L40" s="62">
        <v>12666</v>
      </c>
      <c r="M40" s="62">
        <v>9164.8</v>
      </c>
      <c r="N40" s="62"/>
      <c r="O40" s="62"/>
      <c r="P40" s="62"/>
      <c r="Q40" s="62"/>
      <c r="R40" s="99">
        <f t="shared" si="3"/>
        <v>78781</v>
      </c>
    </row>
    <row r="41" spans="1:18" s="4" customFormat="1" ht="22.5">
      <c r="A41" s="5"/>
      <c r="B41" s="5"/>
      <c r="C41" s="54" t="s">
        <v>175</v>
      </c>
      <c r="D41" s="56" t="s">
        <v>103</v>
      </c>
      <c r="E41" s="109" t="s">
        <v>193</v>
      </c>
      <c r="F41" s="60">
        <v>60000</v>
      </c>
      <c r="G41" s="61">
        <v>60000</v>
      </c>
      <c r="H41" s="61">
        <v>60000</v>
      </c>
      <c r="I41" s="62">
        <v>60000</v>
      </c>
      <c r="J41" s="62">
        <v>60000</v>
      </c>
      <c r="K41" s="62">
        <v>60000</v>
      </c>
      <c r="L41" s="62">
        <v>60000</v>
      </c>
      <c r="M41" s="62">
        <v>60000</v>
      </c>
      <c r="N41" s="62"/>
      <c r="O41" s="62"/>
      <c r="P41" s="62"/>
      <c r="Q41" s="62"/>
      <c r="R41" s="99">
        <f t="shared" si="3"/>
        <v>480000</v>
      </c>
    </row>
    <row r="42" spans="1:18" s="4" customFormat="1" ht="22.5">
      <c r="A42" s="5" t="s">
        <v>95</v>
      </c>
      <c r="B42" s="5" t="s">
        <v>21</v>
      </c>
      <c r="C42" s="54" t="s">
        <v>176</v>
      </c>
      <c r="D42" s="56" t="s">
        <v>96</v>
      </c>
      <c r="E42" s="109" t="s">
        <v>194</v>
      </c>
      <c r="F42" s="60">
        <v>10500</v>
      </c>
      <c r="G42" s="61">
        <v>7945</v>
      </c>
      <c r="H42" s="61">
        <v>9870</v>
      </c>
      <c r="I42" s="62">
        <v>7175</v>
      </c>
      <c r="J42" s="62">
        <v>11200</v>
      </c>
      <c r="K42" s="62">
        <v>8260</v>
      </c>
      <c r="L42" s="62">
        <v>9030</v>
      </c>
      <c r="M42" s="62">
        <v>8295</v>
      </c>
      <c r="N42" s="62"/>
      <c r="O42" s="62"/>
      <c r="P42" s="62"/>
      <c r="Q42" s="62"/>
      <c r="R42" s="99">
        <f t="shared" si="3"/>
        <v>72275</v>
      </c>
    </row>
    <row r="43" spans="1:18" s="4" customFormat="1" ht="22.5">
      <c r="A43" s="5" t="s">
        <v>43</v>
      </c>
      <c r="B43" s="5" t="s">
        <v>21</v>
      </c>
      <c r="C43" s="54" t="s">
        <v>34</v>
      </c>
      <c r="D43" s="59" t="s">
        <v>44</v>
      </c>
      <c r="E43" s="58" t="s">
        <v>40</v>
      </c>
      <c r="F43" s="60">
        <v>10191</v>
      </c>
      <c r="G43" s="61">
        <v>7180</v>
      </c>
      <c r="H43" s="61">
        <v>6895</v>
      </c>
      <c r="I43" s="62">
        <v>1907</v>
      </c>
      <c r="J43" s="62">
        <v>9619</v>
      </c>
      <c r="K43" s="62">
        <v>8994</v>
      </c>
      <c r="L43" s="62">
        <v>8719</v>
      </c>
      <c r="M43" s="62">
        <v>8616</v>
      </c>
      <c r="N43" s="62"/>
      <c r="O43" s="62"/>
      <c r="P43" s="62"/>
      <c r="Q43" s="62"/>
      <c r="R43" s="99">
        <f t="shared" si="3"/>
        <v>62121</v>
      </c>
    </row>
    <row r="44" spans="1:18" s="4" customFormat="1" ht="22.5">
      <c r="A44" s="5"/>
      <c r="B44" s="5"/>
      <c r="C44" s="54" t="s">
        <v>292</v>
      </c>
      <c r="D44" s="59" t="s">
        <v>293</v>
      </c>
      <c r="E44" s="58" t="s">
        <v>76</v>
      </c>
      <c r="F44" s="81" t="s">
        <v>291</v>
      </c>
      <c r="G44" s="62" t="s">
        <v>291</v>
      </c>
      <c r="H44" s="62" t="s">
        <v>291</v>
      </c>
      <c r="I44" s="62" t="s">
        <v>291</v>
      </c>
      <c r="J44" s="121">
        <v>0</v>
      </c>
      <c r="K44" s="62">
        <v>2832.5</v>
      </c>
      <c r="L44" s="62">
        <v>2887.5</v>
      </c>
      <c r="M44" s="62">
        <v>3767.5</v>
      </c>
      <c r="N44" s="62"/>
      <c r="O44" s="62"/>
      <c r="P44" s="62"/>
      <c r="Q44" s="62"/>
      <c r="R44" s="126">
        <f>SUM(K44:Q44)</f>
        <v>9487.5</v>
      </c>
    </row>
    <row r="45" spans="1:18" s="4" customFormat="1" ht="22.5">
      <c r="A45" s="5"/>
      <c r="B45" s="5"/>
      <c r="C45" s="54" t="s">
        <v>170</v>
      </c>
      <c r="D45" s="59" t="s">
        <v>121</v>
      </c>
      <c r="E45" s="58" t="s">
        <v>124</v>
      </c>
      <c r="F45" s="60">
        <v>14596</v>
      </c>
      <c r="G45" s="61">
        <v>12460</v>
      </c>
      <c r="H45" s="61">
        <v>14240</v>
      </c>
      <c r="I45" s="62">
        <v>12816</v>
      </c>
      <c r="J45" s="62">
        <v>12460</v>
      </c>
      <c r="K45" s="62">
        <v>14596</v>
      </c>
      <c r="L45" s="62">
        <v>12816</v>
      </c>
      <c r="M45" s="62">
        <v>13172</v>
      </c>
      <c r="N45" s="62"/>
      <c r="O45" s="62"/>
      <c r="P45" s="62"/>
      <c r="Q45" s="62"/>
      <c r="R45" s="99">
        <f t="shared" si="3"/>
        <v>107156</v>
      </c>
    </row>
    <row r="46" spans="1:18" s="4" customFormat="1" ht="22.5">
      <c r="A46" s="5" t="s">
        <v>56</v>
      </c>
      <c r="B46" s="5" t="s">
        <v>21</v>
      </c>
      <c r="C46" s="54" t="s">
        <v>36</v>
      </c>
      <c r="D46" s="59" t="s">
        <v>57</v>
      </c>
      <c r="E46" s="58" t="s">
        <v>53</v>
      </c>
      <c r="F46" s="60">
        <v>6765</v>
      </c>
      <c r="G46" s="61">
        <v>7243.5</v>
      </c>
      <c r="H46" s="61">
        <v>6638.5</v>
      </c>
      <c r="I46" s="62">
        <v>3833.5</v>
      </c>
      <c r="J46" s="62">
        <v>7370</v>
      </c>
      <c r="K46" s="62">
        <v>7408.5</v>
      </c>
      <c r="L46" s="62">
        <v>7447</v>
      </c>
      <c r="M46" s="62">
        <v>6160</v>
      </c>
      <c r="N46" s="62"/>
      <c r="O46" s="62"/>
      <c r="P46" s="62"/>
      <c r="Q46" s="62"/>
      <c r="R46" s="99">
        <f t="shared" si="3"/>
        <v>52866</v>
      </c>
    </row>
    <row r="47" spans="1:18" s="4" customFormat="1" ht="25.5" customHeight="1">
      <c r="A47" s="5"/>
      <c r="B47" s="5"/>
      <c r="C47" s="54" t="s">
        <v>250</v>
      </c>
      <c r="D47" s="59" t="s">
        <v>251</v>
      </c>
      <c r="E47" s="58" t="s">
        <v>82</v>
      </c>
      <c r="F47" s="60">
        <v>16237</v>
      </c>
      <c r="G47" s="61">
        <v>20555.2</v>
      </c>
      <c r="H47" s="61">
        <v>12574.8</v>
      </c>
      <c r="I47" s="62">
        <v>11550</v>
      </c>
      <c r="J47" s="62">
        <v>19814.8</v>
      </c>
      <c r="K47" s="62">
        <v>19682</v>
      </c>
      <c r="L47" s="62">
        <v>15535.7</v>
      </c>
      <c r="M47" s="62">
        <v>16028.9</v>
      </c>
      <c r="N47" s="62"/>
      <c r="O47" s="62"/>
      <c r="P47" s="62"/>
      <c r="Q47" s="62"/>
      <c r="R47" s="99">
        <f t="shared" si="3"/>
        <v>131978.4</v>
      </c>
    </row>
    <row r="48" spans="1:18" s="4" customFormat="1" ht="25.5" customHeight="1">
      <c r="A48" s="5"/>
      <c r="B48" s="5"/>
      <c r="C48" s="54" t="s">
        <v>329</v>
      </c>
      <c r="D48" s="59" t="s">
        <v>330</v>
      </c>
      <c r="E48" s="58" t="s">
        <v>268</v>
      </c>
      <c r="F48" s="157" t="s">
        <v>291</v>
      </c>
      <c r="G48" s="156" t="s">
        <v>291</v>
      </c>
      <c r="H48" s="156" t="s">
        <v>291</v>
      </c>
      <c r="I48" s="156" t="s">
        <v>291</v>
      </c>
      <c r="J48" s="156" t="s">
        <v>291</v>
      </c>
      <c r="K48" s="156" t="s">
        <v>291</v>
      </c>
      <c r="L48" s="156" t="s">
        <v>291</v>
      </c>
      <c r="M48" s="62">
        <v>2782.8</v>
      </c>
      <c r="N48" s="62"/>
      <c r="O48" s="62"/>
      <c r="P48" s="62"/>
      <c r="Q48" s="62"/>
      <c r="R48" s="99">
        <f>SUM(M48:Q48)</f>
        <v>2782.8</v>
      </c>
    </row>
    <row r="49" spans="1:155" s="4" customFormat="1" ht="22.5">
      <c r="A49" s="64"/>
      <c r="B49" s="64"/>
      <c r="C49" s="53" t="s">
        <v>228</v>
      </c>
      <c r="D49" s="108" t="s">
        <v>229</v>
      </c>
      <c r="E49" s="110" t="s">
        <v>75</v>
      </c>
      <c r="F49" s="82">
        <v>109288.64</v>
      </c>
      <c r="G49" s="83">
        <v>108405.14</v>
      </c>
      <c r="H49" s="83">
        <v>97473.2</v>
      </c>
      <c r="I49" s="83">
        <v>29129.78</v>
      </c>
      <c r="J49" s="83">
        <v>97797.52</v>
      </c>
      <c r="K49" s="83">
        <v>163403.2</v>
      </c>
      <c r="L49" s="83">
        <v>100556.56</v>
      </c>
      <c r="M49" s="83">
        <v>103516.8</v>
      </c>
      <c r="N49" s="83"/>
      <c r="O49" s="62"/>
      <c r="P49" s="62"/>
      <c r="Q49" s="83"/>
      <c r="R49" s="99">
        <f t="shared" si="3"/>
        <v>809570.8400000001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</row>
    <row r="50" spans="1:155" s="4" customFormat="1" ht="22.5">
      <c r="A50" s="64"/>
      <c r="B50" s="64"/>
      <c r="C50" s="53" t="s">
        <v>261</v>
      </c>
      <c r="D50" s="108" t="s">
        <v>229</v>
      </c>
      <c r="E50" s="110" t="s">
        <v>282</v>
      </c>
      <c r="F50" s="82" t="s">
        <v>291</v>
      </c>
      <c r="G50" s="83" t="s">
        <v>291</v>
      </c>
      <c r="H50" s="83">
        <v>28176.42</v>
      </c>
      <c r="I50" s="83">
        <v>4504.24</v>
      </c>
      <c r="J50" s="83">
        <v>21448.94</v>
      </c>
      <c r="K50" s="83">
        <v>53036.24</v>
      </c>
      <c r="L50" s="83">
        <v>25867.66</v>
      </c>
      <c r="M50" s="83">
        <v>34504.28</v>
      </c>
      <c r="N50" s="83"/>
      <c r="O50" s="62"/>
      <c r="P50" s="62"/>
      <c r="Q50" s="83"/>
      <c r="R50" s="99">
        <f t="shared" si="3"/>
        <v>167537.78</v>
      </c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</row>
    <row r="51" spans="1:18" s="4" customFormat="1" ht="22.5">
      <c r="A51" s="5"/>
      <c r="B51" s="5"/>
      <c r="C51" s="54" t="s">
        <v>178</v>
      </c>
      <c r="D51" s="59" t="s">
        <v>158</v>
      </c>
      <c r="E51" s="58" t="s">
        <v>195</v>
      </c>
      <c r="F51" s="60">
        <v>6086.3</v>
      </c>
      <c r="G51" s="61">
        <v>2236.3</v>
      </c>
      <c r="H51" s="61">
        <v>2200</v>
      </c>
      <c r="I51" s="103">
        <v>0</v>
      </c>
      <c r="J51" s="62">
        <v>4620</v>
      </c>
      <c r="K51" s="62">
        <v>660</v>
      </c>
      <c r="L51" s="121">
        <v>0</v>
      </c>
      <c r="M51" s="62">
        <v>4180</v>
      </c>
      <c r="N51" s="62"/>
      <c r="O51" s="62"/>
      <c r="P51" s="62"/>
      <c r="Q51" s="62"/>
      <c r="R51" s="99">
        <f>SUM(F51:Q51)</f>
        <v>19982.6</v>
      </c>
    </row>
    <row r="52" spans="1:18" s="4" customFormat="1" ht="22.5">
      <c r="A52" s="5"/>
      <c r="B52" s="5"/>
      <c r="C52" s="54" t="s">
        <v>322</v>
      </c>
      <c r="D52" s="59" t="s">
        <v>323</v>
      </c>
      <c r="E52" s="58"/>
      <c r="F52" s="135">
        <v>0</v>
      </c>
      <c r="G52" s="136">
        <v>0</v>
      </c>
      <c r="H52" s="136">
        <v>0</v>
      </c>
      <c r="I52" s="137">
        <v>0</v>
      </c>
      <c r="J52" s="138">
        <v>0</v>
      </c>
      <c r="K52" s="138">
        <v>0</v>
      </c>
      <c r="L52" s="121">
        <v>0</v>
      </c>
      <c r="M52" s="62">
        <v>1100</v>
      </c>
      <c r="N52" s="62"/>
      <c r="O52" s="62"/>
      <c r="P52" s="62"/>
      <c r="Q52" s="62"/>
      <c r="R52" s="139">
        <f>SUM(L52:Q52)</f>
        <v>1100</v>
      </c>
    </row>
    <row r="53" spans="1:18" s="4" customFormat="1" ht="33.75">
      <c r="A53" s="5" t="s">
        <v>60</v>
      </c>
      <c r="B53" s="5" t="s">
        <v>21</v>
      </c>
      <c r="C53" s="54" t="s">
        <v>167</v>
      </c>
      <c r="D53" s="59" t="s">
        <v>61</v>
      </c>
      <c r="E53" s="109" t="s">
        <v>136</v>
      </c>
      <c r="F53" s="60">
        <v>14680</v>
      </c>
      <c r="G53" s="61">
        <v>13768</v>
      </c>
      <c r="H53" s="61">
        <v>13391.7</v>
      </c>
      <c r="I53" s="62">
        <v>6623.5</v>
      </c>
      <c r="J53" s="62">
        <v>16763.9</v>
      </c>
      <c r="K53" s="62">
        <v>14058.4</v>
      </c>
      <c r="L53" s="62">
        <v>16070.7</v>
      </c>
      <c r="M53" s="62">
        <v>17134</v>
      </c>
      <c r="N53" s="62"/>
      <c r="O53" s="62"/>
      <c r="P53" s="62"/>
      <c r="Q53" s="62"/>
      <c r="R53" s="99">
        <f>SUM(F53:Q53)</f>
        <v>112490.2</v>
      </c>
    </row>
    <row r="54" spans="1:18" s="4" customFormat="1" ht="22.5">
      <c r="A54" s="5" t="s">
        <v>45</v>
      </c>
      <c r="B54" s="5" t="s">
        <v>46</v>
      </c>
      <c r="C54" s="54" t="s">
        <v>35</v>
      </c>
      <c r="D54" s="59" t="s">
        <v>47</v>
      </c>
      <c r="E54" s="58" t="s">
        <v>40</v>
      </c>
      <c r="F54" s="60">
        <v>4785</v>
      </c>
      <c r="G54" s="61">
        <v>4785</v>
      </c>
      <c r="H54" s="61">
        <v>4620</v>
      </c>
      <c r="I54" s="62">
        <v>3047.5</v>
      </c>
      <c r="J54" s="62">
        <v>2800</v>
      </c>
      <c r="K54" s="140">
        <v>0</v>
      </c>
      <c r="L54" s="140">
        <v>0</v>
      </c>
      <c r="M54" s="140">
        <v>0</v>
      </c>
      <c r="N54" s="62"/>
      <c r="O54" s="62"/>
      <c r="P54" s="62"/>
      <c r="Q54" s="62"/>
      <c r="R54" s="99">
        <f>SUM(F54:Q54)</f>
        <v>20037.5</v>
      </c>
    </row>
    <row r="55" spans="1:18" s="4" customFormat="1" ht="15.75" customHeight="1">
      <c r="A55" s="5"/>
      <c r="B55" s="5"/>
      <c r="C55" s="54" t="s">
        <v>215</v>
      </c>
      <c r="D55" s="59" t="s">
        <v>217</v>
      </c>
      <c r="E55" s="58" t="s">
        <v>70</v>
      </c>
      <c r="F55" s="60">
        <v>3387.1</v>
      </c>
      <c r="G55" s="61">
        <v>2161.9</v>
      </c>
      <c r="H55" s="61">
        <v>3560.8</v>
      </c>
      <c r="I55" s="62">
        <v>3250.8</v>
      </c>
      <c r="J55" s="62">
        <v>4710.8</v>
      </c>
      <c r="K55" s="62">
        <v>5635.3</v>
      </c>
      <c r="L55" s="62">
        <v>3770</v>
      </c>
      <c r="M55" s="62">
        <v>3293.4</v>
      </c>
      <c r="N55" s="62"/>
      <c r="O55" s="62"/>
      <c r="P55" s="62"/>
      <c r="Q55" s="62"/>
      <c r="R55" s="99">
        <f t="shared" si="3"/>
        <v>29770.1</v>
      </c>
    </row>
    <row r="56" spans="1:18" s="4" customFormat="1" ht="22.5">
      <c r="A56" s="5" t="s">
        <v>48</v>
      </c>
      <c r="B56" s="5" t="s">
        <v>49</v>
      </c>
      <c r="C56" s="54" t="s">
        <v>177</v>
      </c>
      <c r="D56" s="59" t="s">
        <v>83</v>
      </c>
      <c r="E56" s="58" t="s">
        <v>82</v>
      </c>
      <c r="F56" s="60">
        <v>8588</v>
      </c>
      <c r="G56" s="61">
        <v>8020</v>
      </c>
      <c r="H56" s="61">
        <v>6367</v>
      </c>
      <c r="I56" s="62">
        <v>5150</v>
      </c>
      <c r="J56" s="62">
        <v>6115</v>
      </c>
      <c r="K56" s="62">
        <v>6874</v>
      </c>
      <c r="L56" s="62">
        <v>6026</v>
      </c>
      <c r="M56" s="62">
        <v>6819</v>
      </c>
      <c r="N56" s="62"/>
      <c r="O56" s="62"/>
      <c r="P56" s="62"/>
      <c r="Q56" s="62"/>
      <c r="R56" s="99">
        <f t="shared" si="3"/>
        <v>53959</v>
      </c>
    </row>
    <row r="57" spans="1:18" s="4" customFormat="1" ht="22.5">
      <c r="A57" s="5"/>
      <c r="B57" s="5"/>
      <c r="C57" s="54" t="s">
        <v>172</v>
      </c>
      <c r="D57" s="59" t="s">
        <v>156</v>
      </c>
      <c r="E57" s="58" t="s">
        <v>191</v>
      </c>
      <c r="F57" s="60">
        <v>11977</v>
      </c>
      <c r="G57" s="61">
        <v>10394</v>
      </c>
      <c r="H57" s="61">
        <v>9990.5</v>
      </c>
      <c r="I57" s="62">
        <v>9241.3</v>
      </c>
      <c r="J57" s="62">
        <v>11448.1</v>
      </c>
      <c r="K57" s="62">
        <v>10323.5</v>
      </c>
      <c r="L57" s="62">
        <v>11127.5</v>
      </c>
      <c r="M57" s="62">
        <v>10460</v>
      </c>
      <c r="N57" s="62"/>
      <c r="O57" s="62"/>
      <c r="P57" s="62"/>
      <c r="Q57" s="62"/>
      <c r="R57" s="99">
        <f t="shared" si="3"/>
        <v>84961.9</v>
      </c>
    </row>
    <row r="58" spans="1:18" s="4" customFormat="1" ht="22.5">
      <c r="A58" s="5"/>
      <c r="B58" s="5"/>
      <c r="C58" s="54" t="s">
        <v>262</v>
      </c>
      <c r="D58" s="59" t="s">
        <v>264</v>
      </c>
      <c r="E58" s="58" t="s">
        <v>148</v>
      </c>
      <c r="F58" s="81" t="s">
        <v>291</v>
      </c>
      <c r="G58" s="62" t="s">
        <v>291</v>
      </c>
      <c r="H58" s="61">
        <v>685.2</v>
      </c>
      <c r="I58" s="103">
        <v>0</v>
      </c>
      <c r="J58" s="121">
        <v>0</v>
      </c>
      <c r="K58" s="140">
        <v>0</v>
      </c>
      <c r="L58" s="140">
        <v>0</v>
      </c>
      <c r="M58" s="140">
        <v>0</v>
      </c>
      <c r="N58" s="62"/>
      <c r="O58" s="62"/>
      <c r="P58" s="62"/>
      <c r="Q58" s="62"/>
      <c r="R58" s="99">
        <f t="shared" si="3"/>
        <v>685.2</v>
      </c>
    </row>
    <row r="59" spans="1:18" s="4" customFormat="1" ht="22.5">
      <c r="A59" s="5"/>
      <c r="B59" s="5"/>
      <c r="C59" s="54" t="s">
        <v>174</v>
      </c>
      <c r="D59" s="56" t="s">
        <v>157</v>
      </c>
      <c r="E59" s="109" t="s">
        <v>79</v>
      </c>
      <c r="F59" s="60">
        <v>6435</v>
      </c>
      <c r="G59" s="61">
        <v>5775</v>
      </c>
      <c r="H59" s="61">
        <v>5050</v>
      </c>
      <c r="I59" s="62">
        <v>4180</v>
      </c>
      <c r="J59" s="62">
        <v>5500</v>
      </c>
      <c r="K59" s="62">
        <v>6572.5</v>
      </c>
      <c r="L59" s="62">
        <v>6572.5</v>
      </c>
      <c r="M59" s="62">
        <v>7150</v>
      </c>
      <c r="N59" s="62"/>
      <c r="O59" s="62"/>
      <c r="P59" s="62"/>
      <c r="Q59" s="62"/>
      <c r="R59" s="99">
        <f t="shared" si="3"/>
        <v>47235</v>
      </c>
    </row>
    <row r="60" spans="1:18" s="4" customFormat="1" ht="22.5">
      <c r="A60" s="5"/>
      <c r="B60" s="5"/>
      <c r="C60" s="54" t="s">
        <v>112</v>
      </c>
      <c r="D60" s="59" t="s">
        <v>117</v>
      </c>
      <c r="E60" s="58" t="s">
        <v>135</v>
      </c>
      <c r="F60" s="60">
        <v>26534.75</v>
      </c>
      <c r="G60" s="61">
        <v>27138.1</v>
      </c>
      <c r="H60" s="61">
        <v>31230.65</v>
      </c>
      <c r="I60" s="62">
        <v>14121.25</v>
      </c>
      <c r="J60" s="62">
        <v>27369.65</v>
      </c>
      <c r="K60" s="62">
        <v>40119.75</v>
      </c>
      <c r="L60" s="62">
        <v>29475.6</v>
      </c>
      <c r="M60" s="62">
        <v>32251.45</v>
      </c>
      <c r="N60" s="62"/>
      <c r="O60" s="62"/>
      <c r="P60" s="62"/>
      <c r="Q60" s="62"/>
      <c r="R60" s="99">
        <f t="shared" si="3"/>
        <v>228241.2</v>
      </c>
    </row>
    <row r="61" spans="1:18" s="4" customFormat="1" ht="22.5">
      <c r="A61" s="5" t="s">
        <v>50</v>
      </c>
      <c r="B61" s="5" t="s">
        <v>77</v>
      </c>
      <c r="C61" s="54" t="s">
        <v>173</v>
      </c>
      <c r="D61" s="59" t="s">
        <v>78</v>
      </c>
      <c r="E61" s="58" t="s">
        <v>192</v>
      </c>
      <c r="F61" s="60">
        <v>17451.5</v>
      </c>
      <c r="G61" s="61">
        <v>15561.5</v>
      </c>
      <c r="H61" s="61">
        <v>15703.5</v>
      </c>
      <c r="I61" s="62">
        <v>9478</v>
      </c>
      <c r="J61" s="62">
        <v>15138.5</v>
      </c>
      <c r="K61" s="62">
        <v>17534</v>
      </c>
      <c r="L61" s="62">
        <v>16740</v>
      </c>
      <c r="M61" s="62">
        <v>16665</v>
      </c>
      <c r="N61" s="62"/>
      <c r="O61" s="62"/>
      <c r="P61" s="62"/>
      <c r="Q61" s="62"/>
      <c r="R61" s="99">
        <f t="shared" si="3"/>
        <v>124272</v>
      </c>
    </row>
    <row r="62" spans="1:18" s="4" customFormat="1" ht="22.5">
      <c r="A62" s="5"/>
      <c r="B62" s="5"/>
      <c r="C62" s="54" t="s">
        <v>141</v>
      </c>
      <c r="D62" s="59" t="s">
        <v>150</v>
      </c>
      <c r="E62" s="109" t="s">
        <v>148</v>
      </c>
      <c r="F62" s="60">
        <v>3312</v>
      </c>
      <c r="G62" s="61">
        <v>2964</v>
      </c>
      <c r="H62" s="61">
        <v>3552</v>
      </c>
      <c r="I62" s="62">
        <v>1706.3</v>
      </c>
      <c r="J62" s="62">
        <v>2964.6</v>
      </c>
      <c r="K62" s="62">
        <v>2444</v>
      </c>
      <c r="L62" s="62">
        <v>3258.3</v>
      </c>
      <c r="M62" s="62">
        <v>3258.3</v>
      </c>
      <c r="N62" s="62"/>
      <c r="O62" s="62"/>
      <c r="P62" s="62"/>
      <c r="Q62" s="62"/>
      <c r="R62" s="99">
        <f t="shared" si="3"/>
        <v>23459.5</v>
      </c>
    </row>
    <row r="63" spans="1:18" s="4" customFormat="1" ht="17.25" customHeight="1">
      <c r="A63" s="5"/>
      <c r="B63" s="5"/>
      <c r="C63" s="54" t="s">
        <v>325</v>
      </c>
      <c r="D63" s="59" t="s">
        <v>324</v>
      </c>
      <c r="E63" s="109" t="s">
        <v>40</v>
      </c>
      <c r="F63" s="135">
        <v>0</v>
      </c>
      <c r="G63" s="136">
        <v>0</v>
      </c>
      <c r="H63" s="136">
        <v>0</v>
      </c>
      <c r="I63" s="138">
        <v>0</v>
      </c>
      <c r="J63" s="138">
        <v>0</v>
      </c>
      <c r="K63" s="138">
        <v>0</v>
      </c>
      <c r="L63" s="121">
        <v>0</v>
      </c>
      <c r="M63" s="121">
        <v>5133.3</v>
      </c>
      <c r="N63" s="121"/>
      <c r="O63" s="121"/>
      <c r="P63" s="121"/>
      <c r="Q63" s="121"/>
      <c r="R63" s="126">
        <f>SUM(L63:Q63)</f>
        <v>5133.3</v>
      </c>
    </row>
    <row r="64" spans="1:18" s="4" customFormat="1" ht="22.5">
      <c r="A64" s="5" t="s">
        <v>64</v>
      </c>
      <c r="B64" s="5" t="s">
        <v>65</v>
      </c>
      <c r="C64" s="54" t="s">
        <v>37</v>
      </c>
      <c r="D64" s="59" t="s">
        <v>66</v>
      </c>
      <c r="E64" s="58" t="s">
        <v>190</v>
      </c>
      <c r="F64" s="60">
        <v>6064.2</v>
      </c>
      <c r="G64" s="61">
        <v>7223.7</v>
      </c>
      <c r="H64" s="61">
        <v>7463.6</v>
      </c>
      <c r="I64" s="62">
        <v>5181.7</v>
      </c>
      <c r="J64" s="62">
        <v>5962.1</v>
      </c>
      <c r="K64" s="62">
        <v>7682.1</v>
      </c>
      <c r="L64" s="62">
        <v>7498.1</v>
      </c>
      <c r="M64" s="62">
        <v>6755.6</v>
      </c>
      <c r="N64" s="62"/>
      <c r="O64" s="62"/>
      <c r="P64" s="62"/>
      <c r="Q64" s="62"/>
      <c r="R64" s="99">
        <f t="shared" si="3"/>
        <v>53831.1</v>
      </c>
    </row>
    <row r="65" spans="1:155" s="4" customFormat="1" ht="22.5">
      <c r="A65" s="64"/>
      <c r="B65" s="64"/>
      <c r="C65" s="53" t="s">
        <v>315</v>
      </c>
      <c r="D65" s="67" t="s">
        <v>231</v>
      </c>
      <c r="E65" s="110" t="s">
        <v>87</v>
      </c>
      <c r="F65" s="82">
        <v>465.2</v>
      </c>
      <c r="G65" s="158">
        <v>0</v>
      </c>
      <c r="H65" s="83">
        <v>465.2</v>
      </c>
      <c r="I65" s="83">
        <v>355.2</v>
      </c>
      <c r="J65" s="83">
        <v>465.2</v>
      </c>
      <c r="K65" s="83">
        <v>465.2</v>
      </c>
      <c r="L65" s="83">
        <v>465.2</v>
      </c>
      <c r="M65" s="121">
        <v>0</v>
      </c>
      <c r="N65" s="83"/>
      <c r="O65" s="83"/>
      <c r="P65" s="83"/>
      <c r="Q65" s="83"/>
      <c r="R65" s="99">
        <f t="shared" si="3"/>
        <v>2681.2</v>
      </c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</row>
    <row r="66" spans="1:18" s="4" customFormat="1" ht="22.5">
      <c r="A66" s="5"/>
      <c r="B66" s="5"/>
      <c r="C66" s="54" t="s">
        <v>115</v>
      </c>
      <c r="D66" s="59" t="s">
        <v>120</v>
      </c>
      <c r="E66" s="58" t="s">
        <v>70</v>
      </c>
      <c r="F66" s="60">
        <v>3535.2</v>
      </c>
      <c r="G66" s="61">
        <v>2712.6</v>
      </c>
      <c r="H66" s="61">
        <v>3416.3</v>
      </c>
      <c r="I66" s="62">
        <v>1840</v>
      </c>
      <c r="J66" s="62">
        <v>2162.6</v>
      </c>
      <c r="K66" s="62">
        <v>2911.5</v>
      </c>
      <c r="L66" s="62">
        <v>2588.9</v>
      </c>
      <c r="M66" s="62">
        <v>3178.9</v>
      </c>
      <c r="N66" s="62"/>
      <c r="O66" s="62"/>
      <c r="P66" s="62"/>
      <c r="Q66" s="62"/>
      <c r="R66" s="99">
        <f t="shared" si="3"/>
        <v>22346</v>
      </c>
    </row>
    <row r="67" spans="1:18" s="4" customFormat="1" ht="24" customHeight="1">
      <c r="A67" s="5"/>
      <c r="B67" s="5"/>
      <c r="C67" s="54" t="s">
        <v>168</v>
      </c>
      <c r="D67" s="59" t="s">
        <v>118</v>
      </c>
      <c r="E67" s="58" t="s">
        <v>123</v>
      </c>
      <c r="F67" s="60">
        <v>4962.5</v>
      </c>
      <c r="G67" s="61">
        <v>3950</v>
      </c>
      <c r="H67" s="61">
        <v>4650</v>
      </c>
      <c r="I67" s="62">
        <v>3225</v>
      </c>
      <c r="J67" s="62">
        <v>4650</v>
      </c>
      <c r="K67" s="62">
        <v>5705</v>
      </c>
      <c r="L67" s="62">
        <v>4440</v>
      </c>
      <c r="M67" s="62">
        <v>4650</v>
      </c>
      <c r="N67" s="62"/>
      <c r="O67" s="62"/>
      <c r="P67" s="62"/>
      <c r="Q67" s="62"/>
      <c r="R67" s="99">
        <f t="shared" si="3"/>
        <v>36232.5</v>
      </c>
    </row>
    <row r="68" spans="1:18" s="4" customFormat="1" ht="18" customHeight="1">
      <c r="A68" s="5"/>
      <c r="B68" s="5"/>
      <c r="C68" s="54" t="s">
        <v>166</v>
      </c>
      <c r="D68" s="59" t="s">
        <v>149</v>
      </c>
      <c r="E68" s="109" t="s">
        <v>59</v>
      </c>
      <c r="F68" s="60">
        <v>2200</v>
      </c>
      <c r="G68" s="61">
        <v>2200</v>
      </c>
      <c r="H68" s="61">
        <v>2200</v>
      </c>
      <c r="I68" s="62">
        <v>2200</v>
      </c>
      <c r="J68" s="62">
        <v>2200</v>
      </c>
      <c r="K68" s="62">
        <v>2640</v>
      </c>
      <c r="L68" s="62">
        <v>2236.3</v>
      </c>
      <c r="M68" s="62">
        <v>2748.9</v>
      </c>
      <c r="N68" s="62"/>
      <c r="O68" s="62"/>
      <c r="P68" s="62"/>
      <c r="Q68" s="62"/>
      <c r="R68" s="99">
        <f t="shared" si="3"/>
        <v>18625.2</v>
      </c>
    </row>
    <row r="69" spans="1:18" s="4" customFormat="1" ht="22.5">
      <c r="A69" s="5" t="s">
        <v>49</v>
      </c>
      <c r="B69" s="5" t="s">
        <v>50</v>
      </c>
      <c r="C69" s="54" t="s">
        <v>164</v>
      </c>
      <c r="D69" s="59" t="s">
        <v>52</v>
      </c>
      <c r="E69" s="58" t="s">
        <v>51</v>
      </c>
      <c r="F69" s="60">
        <v>4000</v>
      </c>
      <c r="G69" s="61">
        <v>3670</v>
      </c>
      <c r="H69" s="61">
        <v>4000</v>
      </c>
      <c r="I69" s="62">
        <v>3257.5</v>
      </c>
      <c r="J69" s="62">
        <v>4027.5</v>
      </c>
      <c r="K69" s="62">
        <v>4000</v>
      </c>
      <c r="L69" s="62">
        <v>4000</v>
      </c>
      <c r="M69" s="62">
        <v>4000</v>
      </c>
      <c r="N69" s="62"/>
      <c r="O69" s="62"/>
      <c r="P69" s="62"/>
      <c r="Q69" s="62"/>
      <c r="R69" s="99">
        <f t="shared" si="3"/>
        <v>30955</v>
      </c>
    </row>
    <row r="70" spans="1:18" s="4" customFormat="1" ht="22.5">
      <c r="A70" s="5"/>
      <c r="B70" s="5"/>
      <c r="C70" s="54" t="s">
        <v>225</v>
      </c>
      <c r="D70" s="59" t="s">
        <v>222</v>
      </c>
      <c r="E70" s="58" t="s">
        <v>194</v>
      </c>
      <c r="F70" s="60">
        <v>23905</v>
      </c>
      <c r="G70" s="61">
        <v>22890</v>
      </c>
      <c r="H70" s="61">
        <v>18095</v>
      </c>
      <c r="I70" s="62">
        <v>11235</v>
      </c>
      <c r="J70" s="62">
        <v>16905</v>
      </c>
      <c r="K70" s="62">
        <v>17745</v>
      </c>
      <c r="L70" s="62">
        <v>21140</v>
      </c>
      <c r="M70" s="62">
        <v>12985</v>
      </c>
      <c r="N70" s="62"/>
      <c r="O70" s="62"/>
      <c r="P70" s="62"/>
      <c r="Q70" s="62"/>
      <c r="R70" s="99">
        <f t="shared" si="3"/>
        <v>144900</v>
      </c>
    </row>
    <row r="71" spans="1:18" s="4" customFormat="1" ht="18" customHeight="1">
      <c r="A71" s="5"/>
      <c r="B71" s="5"/>
      <c r="C71" s="54" t="s">
        <v>220</v>
      </c>
      <c r="D71" s="59" t="s">
        <v>221</v>
      </c>
      <c r="E71" s="58" t="s">
        <v>80</v>
      </c>
      <c r="F71" s="60">
        <v>1796.3</v>
      </c>
      <c r="G71" s="61">
        <v>1796.3</v>
      </c>
      <c r="H71" s="61">
        <v>1760</v>
      </c>
      <c r="I71" s="62">
        <v>1760</v>
      </c>
      <c r="J71" s="62">
        <v>1796.3</v>
      </c>
      <c r="K71" s="62">
        <v>2640</v>
      </c>
      <c r="L71" s="62">
        <v>1832.6</v>
      </c>
      <c r="M71" s="62">
        <v>1760</v>
      </c>
      <c r="N71" s="62"/>
      <c r="O71" s="62"/>
      <c r="P71" s="62"/>
      <c r="Q71" s="62"/>
      <c r="R71" s="99">
        <f t="shared" si="3"/>
        <v>15141.5</v>
      </c>
    </row>
    <row r="72" spans="1:18" s="4" customFormat="1" ht="33.75">
      <c r="A72" s="5"/>
      <c r="B72" s="5"/>
      <c r="C72" s="54" t="s">
        <v>171</v>
      </c>
      <c r="D72" s="59" t="s">
        <v>155</v>
      </c>
      <c r="E72" s="58" t="s">
        <v>76</v>
      </c>
      <c r="F72" s="60">
        <v>5375</v>
      </c>
      <c r="G72" s="61">
        <v>5345</v>
      </c>
      <c r="H72" s="61">
        <v>5481.5</v>
      </c>
      <c r="I72" s="61">
        <v>4145</v>
      </c>
      <c r="J72" s="61">
        <v>5555</v>
      </c>
      <c r="K72" s="61">
        <v>8225</v>
      </c>
      <c r="L72" s="61">
        <v>5990</v>
      </c>
      <c r="M72" s="61">
        <v>5880</v>
      </c>
      <c r="N72" s="61"/>
      <c r="O72" s="61"/>
      <c r="P72" s="61"/>
      <c r="Q72" s="61"/>
      <c r="R72" s="99">
        <f t="shared" si="3"/>
        <v>45996.5</v>
      </c>
    </row>
    <row r="73" spans="1:18" s="4" customFormat="1" ht="33.75">
      <c r="A73" s="5" t="s">
        <v>48</v>
      </c>
      <c r="B73" s="5" t="s">
        <v>72</v>
      </c>
      <c r="C73" s="54" t="s">
        <v>145</v>
      </c>
      <c r="D73" s="59" t="s">
        <v>74</v>
      </c>
      <c r="E73" s="58" t="s">
        <v>73</v>
      </c>
      <c r="F73" s="60">
        <v>1015.2</v>
      </c>
      <c r="G73" s="61">
        <v>1015.2</v>
      </c>
      <c r="H73" s="61">
        <v>1015.2</v>
      </c>
      <c r="I73" s="84">
        <v>1015.2</v>
      </c>
      <c r="J73" s="62">
        <v>1015.2</v>
      </c>
      <c r="K73" s="62">
        <v>1015.2</v>
      </c>
      <c r="L73" s="62">
        <v>1065.2</v>
      </c>
      <c r="M73" s="62">
        <v>1015.2</v>
      </c>
      <c r="N73" s="62"/>
      <c r="O73" s="62"/>
      <c r="P73" s="62"/>
      <c r="Q73" s="62"/>
      <c r="R73" s="99">
        <f>SUM(F73:Q73)</f>
        <v>8171.599999999999</v>
      </c>
    </row>
    <row r="74" spans="1:19" s="4" customFormat="1" ht="22.5">
      <c r="A74" s="5"/>
      <c r="B74" s="5"/>
      <c r="C74" s="54" t="s">
        <v>294</v>
      </c>
      <c r="D74" s="59" t="s">
        <v>295</v>
      </c>
      <c r="E74" s="58" t="s">
        <v>194</v>
      </c>
      <c r="F74" s="81" t="s">
        <v>291</v>
      </c>
      <c r="G74" s="62" t="s">
        <v>291</v>
      </c>
      <c r="H74" s="62" t="s">
        <v>291</v>
      </c>
      <c r="I74" s="127" t="s">
        <v>291</v>
      </c>
      <c r="J74" s="121">
        <v>0</v>
      </c>
      <c r="K74" s="121">
        <v>8820</v>
      </c>
      <c r="L74" s="121">
        <v>3150</v>
      </c>
      <c r="M74" s="125">
        <v>9170</v>
      </c>
      <c r="N74" s="125"/>
      <c r="O74" s="125"/>
      <c r="P74" s="125"/>
      <c r="Q74" s="125"/>
      <c r="R74" s="126">
        <f>SUM(K74:Q74)</f>
        <v>21140</v>
      </c>
      <c r="S74" s="133"/>
    </row>
    <row r="75" spans="1:18" s="4" customFormat="1" ht="33.75">
      <c r="A75" s="5" t="s">
        <v>62</v>
      </c>
      <c r="B75" s="5" t="s">
        <v>50</v>
      </c>
      <c r="C75" s="54" t="s">
        <v>244</v>
      </c>
      <c r="D75" s="59" t="s">
        <v>63</v>
      </c>
      <c r="E75" s="58" t="s">
        <v>197</v>
      </c>
      <c r="F75" s="60">
        <v>25514.5</v>
      </c>
      <c r="G75" s="61">
        <v>23223.2</v>
      </c>
      <c r="H75" s="61">
        <v>24413.4</v>
      </c>
      <c r="I75" s="62">
        <v>11501.6</v>
      </c>
      <c r="J75" s="62">
        <v>24226</v>
      </c>
      <c r="K75" s="62">
        <v>27353.7</v>
      </c>
      <c r="L75" s="62">
        <v>28454.8</v>
      </c>
      <c r="M75" s="62">
        <v>35688.4</v>
      </c>
      <c r="N75" s="62"/>
      <c r="O75" s="62"/>
      <c r="P75" s="62"/>
      <c r="Q75" s="62"/>
      <c r="R75" s="99">
        <f t="shared" si="3"/>
        <v>200375.6</v>
      </c>
    </row>
    <row r="76" spans="1:18" s="4" customFormat="1" ht="33.75">
      <c r="A76" s="5"/>
      <c r="B76" s="5"/>
      <c r="C76" s="54" t="s">
        <v>245</v>
      </c>
      <c r="D76" s="59" t="s">
        <v>63</v>
      </c>
      <c r="E76" s="58" t="s">
        <v>51</v>
      </c>
      <c r="F76" s="60">
        <v>3107.5</v>
      </c>
      <c r="G76" s="61">
        <v>3107.5</v>
      </c>
      <c r="H76" s="61">
        <v>4180</v>
      </c>
      <c r="I76" s="62">
        <v>1952.5</v>
      </c>
      <c r="J76" s="62">
        <v>4400</v>
      </c>
      <c r="K76" s="62">
        <v>4702.5</v>
      </c>
      <c r="L76" s="62">
        <v>3657.5</v>
      </c>
      <c r="M76" s="62">
        <v>4455</v>
      </c>
      <c r="N76" s="62"/>
      <c r="O76" s="62"/>
      <c r="P76" s="85"/>
      <c r="Q76" s="62"/>
      <c r="R76" s="99">
        <f t="shared" si="3"/>
        <v>29562.5</v>
      </c>
    </row>
    <row r="77" spans="1:18" s="4" customFormat="1" ht="11.25">
      <c r="A77" s="5"/>
      <c r="B77" s="5"/>
      <c r="C77" s="11" t="s">
        <v>0</v>
      </c>
      <c r="D77" s="11"/>
      <c r="E77" s="11"/>
      <c r="F77" s="13">
        <f>SUM(F24:F76)</f>
        <v>534078.38</v>
      </c>
      <c r="G77" s="13">
        <f>SUM(G24:G76)</f>
        <v>511146.83</v>
      </c>
      <c r="H77" s="13">
        <f>SUM(H24:H76)</f>
        <v>506238.94</v>
      </c>
      <c r="I77" s="13">
        <f>SUM(I24:I76)</f>
        <v>326299.05999999994</v>
      </c>
      <c r="J77" s="13">
        <f>SUM(J24:J76)</f>
        <v>533819.46</v>
      </c>
      <c r="K77" s="13">
        <f aca="true" t="shared" si="4" ref="K77:Q77">SUM(K24:K76)</f>
        <v>691848.5099999999</v>
      </c>
      <c r="L77" s="13">
        <f t="shared" si="4"/>
        <v>560949.76</v>
      </c>
      <c r="M77" s="13">
        <f t="shared" si="4"/>
        <v>600136.1399999999</v>
      </c>
      <c r="N77" s="13">
        <f t="shared" si="4"/>
        <v>0</v>
      </c>
      <c r="O77" s="13">
        <f t="shared" si="4"/>
        <v>0</v>
      </c>
      <c r="P77" s="13">
        <f t="shared" si="4"/>
        <v>0</v>
      </c>
      <c r="Q77" s="13">
        <f t="shared" si="4"/>
        <v>0</v>
      </c>
      <c r="R77" s="102">
        <f t="shared" si="3"/>
        <v>4264517.079999999</v>
      </c>
    </row>
    <row r="78" spans="1:40" s="5" customFormat="1" ht="11.25">
      <c r="A78" s="28"/>
      <c r="B78" s="29"/>
      <c r="C78" s="29"/>
      <c r="D78" s="29"/>
      <c r="E78" s="29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38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46"/>
    </row>
    <row r="79" spans="1:39" ht="11.25" customHeight="1">
      <c r="A79" s="145" t="s">
        <v>129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18" s="4" customFormat="1" ht="45">
      <c r="A80" s="5"/>
      <c r="B80" s="5"/>
      <c r="C80" s="57" t="s">
        <v>180</v>
      </c>
      <c r="D80" s="59" t="s">
        <v>104</v>
      </c>
      <c r="E80" s="58" t="s">
        <v>126</v>
      </c>
      <c r="F80" s="60">
        <v>623.9</v>
      </c>
      <c r="G80" s="62">
        <v>623.9</v>
      </c>
      <c r="H80" s="61">
        <v>683.93</v>
      </c>
      <c r="I80" s="62">
        <v>643.91</v>
      </c>
      <c r="J80" s="62">
        <v>1500</v>
      </c>
      <c r="K80" s="62">
        <v>1500</v>
      </c>
      <c r="L80" s="62">
        <v>1500</v>
      </c>
      <c r="M80" s="62">
        <v>1500</v>
      </c>
      <c r="N80" s="62"/>
      <c r="O80" s="62"/>
      <c r="P80" s="62"/>
      <c r="Q80" s="62"/>
      <c r="R80" s="99">
        <f>SUM(F80:Q80)</f>
        <v>8575.64</v>
      </c>
    </row>
    <row r="81" spans="1:18" s="4" customFormat="1" ht="11.25">
      <c r="A81" s="5"/>
      <c r="B81" s="5"/>
      <c r="C81" s="11" t="s">
        <v>0</v>
      </c>
      <c r="D81" s="11"/>
      <c r="E81" s="11"/>
      <c r="F81" s="13">
        <f>SUM(F80)</f>
        <v>623.9</v>
      </c>
      <c r="G81" s="13">
        <f aca="true" t="shared" si="5" ref="G81:Q81">SUM(G80)</f>
        <v>623.9</v>
      </c>
      <c r="H81" s="13">
        <f t="shared" si="5"/>
        <v>683.93</v>
      </c>
      <c r="I81" s="13">
        <f t="shared" si="5"/>
        <v>643.91</v>
      </c>
      <c r="J81" s="13">
        <f t="shared" si="5"/>
        <v>1500</v>
      </c>
      <c r="K81" s="13">
        <f>SUM(K80)</f>
        <v>1500</v>
      </c>
      <c r="L81" s="13">
        <f t="shared" si="5"/>
        <v>1500</v>
      </c>
      <c r="M81" s="13">
        <f t="shared" si="5"/>
        <v>1500</v>
      </c>
      <c r="N81" s="80">
        <f t="shared" si="5"/>
        <v>0</v>
      </c>
      <c r="O81" s="13">
        <f t="shared" si="5"/>
        <v>0</v>
      </c>
      <c r="P81" s="13">
        <f t="shared" si="5"/>
        <v>0</v>
      </c>
      <c r="Q81" s="13">
        <f t="shared" si="5"/>
        <v>0</v>
      </c>
      <c r="R81" s="102">
        <f>SUM(F81:Q81)</f>
        <v>8575.64</v>
      </c>
    </row>
    <row r="82" spans="1:69" s="5" customFormat="1" ht="11.25">
      <c r="A82" s="28"/>
      <c r="B82" s="29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46"/>
    </row>
    <row r="83" spans="1:68" ht="11.25" customHeight="1">
      <c r="A83" s="145" t="s">
        <v>7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</row>
    <row r="84" spans="1:68" s="4" customFormat="1" ht="14.25" customHeight="1">
      <c r="A84" s="5"/>
      <c r="B84" s="5"/>
      <c r="C84" s="57" t="s">
        <v>181</v>
      </c>
      <c r="D84" s="59" t="s">
        <v>133</v>
      </c>
      <c r="E84" s="58" t="s">
        <v>22</v>
      </c>
      <c r="F84" s="60">
        <v>636.25</v>
      </c>
      <c r="G84" s="62">
        <v>636.25</v>
      </c>
      <c r="H84" s="61">
        <v>636.25</v>
      </c>
      <c r="I84" s="61">
        <v>636.25</v>
      </c>
      <c r="J84" s="62">
        <v>636.25</v>
      </c>
      <c r="K84" s="62">
        <v>636.25</v>
      </c>
      <c r="L84" s="62">
        <v>636.25</v>
      </c>
      <c r="M84" s="62">
        <v>636.25</v>
      </c>
      <c r="N84" s="62"/>
      <c r="O84" s="62"/>
      <c r="P84" s="62">
        <v>0</v>
      </c>
      <c r="Q84" s="62"/>
      <c r="R84" s="99">
        <f>SUM(F84:Q84)</f>
        <v>5090</v>
      </c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</row>
    <row r="85" spans="1:68" s="4" customFormat="1" ht="56.25">
      <c r="A85" s="5"/>
      <c r="B85" s="5"/>
      <c r="C85" s="57" t="s">
        <v>296</v>
      </c>
      <c r="D85" s="59" t="s">
        <v>297</v>
      </c>
      <c r="E85" s="58" t="s">
        <v>298</v>
      </c>
      <c r="F85" s="81" t="s">
        <v>291</v>
      </c>
      <c r="G85" s="62" t="s">
        <v>291</v>
      </c>
      <c r="H85" s="62" t="s">
        <v>291</v>
      </c>
      <c r="I85" s="62" t="s">
        <v>291</v>
      </c>
      <c r="J85" s="121">
        <v>0</v>
      </c>
      <c r="K85" s="121">
        <v>8625</v>
      </c>
      <c r="L85" s="121">
        <v>0</v>
      </c>
      <c r="M85" s="121">
        <v>0</v>
      </c>
      <c r="N85" s="125"/>
      <c r="O85" s="125"/>
      <c r="P85" s="125"/>
      <c r="Q85" s="125"/>
      <c r="R85" s="126">
        <f>SUM(K85:Q85)</f>
        <v>8625</v>
      </c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</row>
    <row r="86" spans="1:68" s="4" customFormat="1" ht="11.25">
      <c r="A86" s="5"/>
      <c r="B86" s="5"/>
      <c r="C86" s="11" t="s">
        <v>0</v>
      </c>
      <c r="D86" s="11"/>
      <c r="E86" s="11"/>
      <c r="F86" s="13">
        <f>SUM(F84)</f>
        <v>636.25</v>
      </c>
      <c r="G86" s="13">
        <f>SUM(G84)</f>
        <v>636.25</v>
      </c>
      <c r="H86" s="13">
        <f aca="true" t="shared" si="6" ref="H86:Q86">SUM(H84)</f>
        <v>636.25</v>
      </c>
      <c r="I86" s="13">
        <f t="shared" si="6"/>
        <v>636.25</v>
      </c>
      <c r="J86" s="13">
        <f>SUM(J84:J85)</f>
        <v>636.25</v>
      </c>
      <c r="K86" s="13">
        <f>SUM(K84:K85)</f>
        <v>9261.25</v>
      </c>
      <c r="L86" s="13">
        <f>SUM(L84:L85)</f>
        <v>636.25</v>
      </c>
      <c r="M86" s="13">
        <f t="shared" si="6"/>
        <v>636.25</v>
      </c>
      <c r="N86" s="13">
        <f t="shared" si="6"/>
        <v>0</v>
      </c>
      <c r="O86" s="13">
        <f t="shared" si="6"/>
        <v>0</v>
      </c>
      <c r="P86" s="13">
        <f t="shared" si="6"/>
        <v>0</v>
      </c>
      <c r="Q86" s="13">
        <f t="shared" si="6"/>
        <v>0</v>
      </c>
      <c r="R86" s="102">
        <f>SUM(F86:Q86)</f>
        <v>13715</v>
      </c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</row>
    <row r="87" spans="1:69" s="5" customFormat="1" ht="11.25">
      <c r="A87" s="28"/>
      <c r="B87" s="29"/>
      <c r="C87" s="29"/>
      <c r="D87" s="29"/>
      <c r="E87" s="29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3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46"/>
    </row>
    <row r="88" spans="1:68" ht="11.25" customHeight="1">
      <c r="A88" s="145" t="s">
        <v>8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</row>
    <row r="89" spans="1:68" s="4" customFormat="1" ht="33.75">
      <c r="A89" s="5"/>
      <c r="B89" s="5"/>
      <c r="C89" s="54" t="s">
        <v>182</v>
      </c>
      <c r="D89" s="59" t="s">
        <v>109</v>
      </c>
      <c r="E89" s="58" t="s">
        <v>273</v>
      </c>
      <c r="F89" s="60">
        <v>126</v>
      </c>
      <c r="G89" s="61">
        <v>126</v>
      </c>
      <c r="H89" s="61">
        <v>126</v>
      </c>
      <c r="I89" s="62">
        <v>126</v>
      </c>
      <c r="J89" s="62">
        <v>126</v>
      </c>
      <c r="K89" s="62">
        <v>126</v>
      </c>
      <c r="L89" s="62">
        <v>126</v>
      </c>
      <c r="M89" s="62">
        <v>126</v>
      </c>
      <c r="N89" s="62"/>
      <c r="O89" s="62"/>
      <c r="P89" s="62"/>
      <c r="Q89" s="62"/>
      <c r="R89" s="99">
        <f>SUM(F89:Q89)</f>
        <v>1008</v>
      </c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</row>
    <row r="90" spans="1:68" s="4" customFormat="1" ht="22.5">
      <c r="A90" s="5" t="s">
        <v>19</v>
      </c>
      <c r="B90" s="5" t="s">
        <v>19</v>
      </c>
      <c r="C90" s="57" t="s">
        <v>9</v>
      </c>
      <c r="D90" s="59" t="s">
        <v>20</v>
      </c>
      <c r="E90" s="58" t="s">
        <v>138</v>
      </c>
      <c r="F90" s="60">
        <v>16822</v>
      </c>
      <c r="G90" s="61">
        <v>13457.6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v>0</v>
      </c>
      <c r="N90" s="62"/>
      <c r="O90" s="62"/>
      <c r="P90" s="62"/>
      <c r="Q90" s="62"/>
      <c r="R90" s="99">
        <f>SUM(F90:Q90)</f>
        <v>30279.6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</row>
    <row r="91" spans="1:68" s="4" customFormat="1" ht="22.5">
      <c r="A91" s="5"/>
      <c r="B91" s="5"/>
      <c r="C91" s="57" t="s">
        <v>254</v>
      </c>
      <c r="D91" s="59" t="s">
        <v>260</v>
      </c>
      <c r="E91" s="58" t="s">
        <v>138</v>
      </c>
      <c r="F91" s="60">
        <v>0</v>
      </c>
      <c r="G91" s="61">
        <v>2865.51</v>
      </c>
      <c r="H91" s="61">
        <v>16620</v>
      </c>
      <c r="I91" s="62">
        <v>16620</v>
      </c>
      <c r="J91" s="62">
        <v>16620</v>
      </c>
      <c r="K91" s="62">
        <v>16620</v>
      </c>
      <c r="L91" s="62">
        <v>16620</v>
      </c>
      <c r="M91" s="62">
        <v>16620</v>
      </c>
      <c r="N91" s="62"/>
      <c r="O91" s="62"/>
      <c r="P91" s="62"/>
      <c r="Q91" s="62"/>
      <c r="R91" s="99">
        <f>SUM(F91:Q91)</f>
        <v>102585.51000000001</v>
      </c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</row>
    <row r="92" spans="1:68" s="4" customFormat="1" ht="11.25">
      <c r="A92" s="5"/>
      <c r="B92" s="5"/>
      <c r="C92" s="11" t="s">
        <v>0</v>
      </c>
      <c r="D92" s="11"/>
      <c r="E92" s="11"/>
      <c r="F92" s="13">
        <f>SUM(F89:F90)</f>
        <v>16948</v>
      </c>
      <c r="G92" s="13">
        <f>SUM(G89:G91)</f>
        <v>16449.11</v>
      </c>
      <c r="H92" s="13">
        <f>SUM(H89:H91)</f>
        <v>16746</v>
      </c>
      <c r="I92" s="13">
        <f>SUM(I89:I91)</f>
        <v>16746</v>
      </c>
      <c r="J92" s="13">
        <f>SUM(J89:J91)</f>
        <v>16746</v>
      </c>
      <c r="K92" s="13">
        <f>SUM(K89:K91)</f>
        <v>16746</v>
      </c>
      <c r="L92" s="13">
        <f>SUM(L89:L91)</f>
        <v>16746</v>
      </c>
      <c r="M92" s="13">
        <f>SUM(M89:Q91)</f>
        <v>16746</v>
      </c>
      <c r="N92" s="13">
        <f>SUM(N89:N90)</f>
        <v>0</v>
      </c>
      <c r="O92" s="13">
        <f>SUM(O89:O90)</f>
        <v>0</v>
      </c>
      <c r="P92" s="13">
        <f>SUM(P89:P90)</f>
        <v>0</v>
      </c>
      <c r="Q92" s="13">
        <f>SUM(Q89:Q90)</f>
        <v>0</v>
      </c>
      <c r="R92" s="102">
        <f>SUM(F92:Q92)</f>
        <v>133873.11</v>
      </c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</row>
    <row r="93" spans="1:69" s="5" customFormat="1" ht="11.25">
      <c r="A93" s="28"/>
      <c r="B93" s="29"/>
      <c r="C93" s="29"/>
      <c r="D93" s="29"/>
      <c r="E93" s="29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38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46"/>
    </row>
    <row r="94" spans="1:68" ht="11.25">
      <c r="A94" s="14" t="s">
        <v>130</v>
      </c>
      <c r="B94" s="14" t="s">
        <v>131</v>
      </c>
      <c r="C94" s="145" t="s">
        <v>10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</row>
    <row r="95" spans="1:68" s="4" customFormat="1" ht="33.75">
      <c r="A95" s="6" t="s">
        <v>28</v>
      </c>
      <c r="B95" s="6" t="s">
        <v>29</v>
      </c>
      <c r="C95" s="57" t="s">
        <v>183</v>
      </c>
      <c r="D95" s="59" t="s">
        <v>97</v>
      </c>
      <c r="E95" s="72" t="s">
        <v>274</v>
      </c>
      <c r="F95" s="103">
        <v>189</v>
      </c>
      <c r="G95" s="159">
        <v>189</v>
      </c>
      <c r="H95" s="86">
        <v>189</v>
      </c>
      <c r="I95" s="86">
        <v>189</v>
      </c>
      <c r="J95" s="62">
        <v>0</v>
      </c>
      <c r="K95" s="62">
        <v>0</v>
      </c>
      <c r="L95" s="62">
        <v>0</v>
      </c>
      <c r="M95" s="156" t="s">
        <v>291</v>
      </c>
      <c r="N95" s="62"/>
      <c r="O95" s="62">
        <v>0</v>
      </c>
      <c r="P95" s="62">
        <v>0</v>
      </c>
      <c r="Q95" s="62"/>
      <c r="R95" s="99">
        <f>SUM(F95:Q95)</f>
        <v>756</v>
      </c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</row>
    <row r="96" spans="1:68" s="4" customFormat="1" ht="11.25">
      <c r="A96" s="5"/>
      <c r="B96" s="5"/>
      <c r="C96" s="11" t="s">
        <v>0</v>
      </c>
      <c r="D96" s="11"/>
      <c r="E96" s="11"/>
      <c r="F96" s="13">
        <f>SUM(F95:F95)</f>
        <v>189</v>
      </c>
      <c r="G96" s="13">
        <f aca="true" t="shared" si="7" ref="G96:Q96">SUM(G95:G95)</f>
        <v>189</v>
      </c>
      <c r="H96" s="13">
        <f t="shared" si="7"/>
        <v>189</v>
      </c>
      <c r="I96" s="13">
        <f t="shared" si="7"/>
        <v>189</v>
      </c>
      <c r="J96" s="15">
        <f t="shared" si="7"/>
        <v>0</v>
      </c>
      <c r="K96" s="15">
        <f t="shared" si="7"/>
        <v>0</v>
      </c>
      <c r="L96" s="15">
        <f>SUM(L95:L95)</f>
        <v>0</v>
      </c>
      <c r="M96" s="15">
        <f t="shared" si="7"/>
        <v>0</v>
      </c>
      <c r="N96" s="15">
        <f t="shared" si="7"/>
        <v>0</v>
      </c>
      <c r="O96" s="15">
        <f t="shared" si="7"/>
        <v>0</v>
      </c>
      <c r="P96" s="15">
        <f t="shared" si="7"/>
        <v>0</v>
      </c>
      <c r="Q96" s="15">
        <f t="shared" si="7"/>
        <v>0</v>
      </c>
      <c r="R96" s="102">
        <f>SUM(F96:Q96)</f>
        <v>756</v>
      </c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</row>
    <row r="97" spans="1:68" ht="11.25">
      <c r="A97" s="36"/>
      <c r="B97" s="37"/>
      <c r="C97" s="35"/>
      <c r="D97" s="35"/>
      <c r="E97" s="35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</row>
    <row r="98" spans="1:68" ht="11.25">
      <c r="A98" s="10"/>
      <c r="B98" s="10"/>
      <c r="C98" s="145" t="s">
        <v>11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</row>
    <row r="99" spans="1:18" s="4" customFormat="1" ht="22.5">
      <c r="A99" s="65" t="s">
        <v>10</v>
      </c>
      <c r="B99" s="65"/>
      <c r="C99" s="6" t="s">
        <v>12</v>
      </c>
      <c r="D99" s="59" t="s">
        <v>24</v>
      </c>
      <c r="E99" s="54" t="s">
        <v>139</v>
      </c>
      <c r="F99" s="60">
        <v>1124.05</v>
      </c>
      <c r="G99" s="62">
        <v>1181.63</v>
      </c>
      <c r="H99" s="61">
        <v>1371.4</v>
      </c>
      <c r="I99" s="62">
        <v>1038.08</v>
      </c>
      <c r="J99" s="62">
        <v>1556.31</v>
      </c>
      <c r="K99" s="62">
        <v>1784.2</v>
      </c>
      <c r="L99" s="62">
        <v>1965.05</v>
      </c>
      <c r="M99" s="62">
        <v>2122.39</v>
      </c>
      <c r="N99" s="62"/>
      <c r="O99" s="62"/>
      <c r="P99" s="62"/>
      <c r="Q99" s="62"/>
      <c r="R99" s="99">
        <f>SUM(F99:Q99)</f>
        <v>12143.109999999999</v>
      </c>
    </row>
    <row r="100" spans="1:18" s="4" customFormat="1" ht="11.25">
      <c r="A100" s="6" t="s">
        <v>28</v>
      </c>
      <c r="B100" s="6" t="s">
        <v>29</v>
      </c>
      <c r="C100" s="11" t="s">
        <v>0</v>
      </c>
      <c r="D100" s="11"/>
      <c r="E100" s="11"/>
      <c r="F100" s="13">
        <f>SUM(F99)</f>
        <v>1124.05</v>
      </c>
      <c r="G100" s="13">
        <f>SUM(G99)</f>
        <v>1181.63</v>
      </c>
      <c r="H100" s="13">
        <f aca="true" t="shared" si="8" ref="H100:Q100">SUM(H99)</f>
        <v>1371.4</v>
      </c>
      <c r="I100" s="13">
        <f t="shared" si="8"/>
        <v>1038.08</v>
      </c>
      <c r="J100" s="13">
        <f t="shared" si="8"/>
        <v>1556.31</v>
      </c>
      <c r="K100" s="13">
        <f>SUM(K99)</f>
        <v>1784.2</v>
      </c>
      <c r="L100" s="13">
        <f>SUM(L99)</f>
        <v>1965.05</v>
      </c>
      <c r="M100" s="13">
        <f t="shared" si="8"/>
        <v>2122.39</v>
      </c>
      <c r="N100" s="13">
        <f t="shared" si="8"/>
        <v>0</v>
      </c>
      <c r="O100" s="13">
        <f t="shared" si="8"/>
        <v>0</v>
      </c>
      <c r="P100" s="13">
        <f t="shared" si="8"/>
        <v>0</v>
      </c>
      <c r="Q100" s="13">
        <f t="shared" si="8"/>
        <v>0</v>
      </c>
      <c r="R100" s="102">
        <f>SUM(F100:Q100)</f>
        <v>12143.109999999999</v>
      </c>
    </row>
    <row r="101" spans="1:107" s="6" customFormat="1" ht="11.25" customHeight="1">
      <c r="A101" s="30"/>
      <c r="B101" s="31"/>
      <c r="C101" s="31"/>
      <c r="D101" s="31"/>
      <c r="E101" s="31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3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</row>
    <row r="102" spans="1:107" ht="11.25">
      <c r="A102" s="10"/>
      <c r="B102" s="10"/>
      <c r="C102" s="150" t="s">
        <v>13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</row>
    <row r="103" spans="1:107" ht="33.75">
      <c r="A103" s="78"/>
      <c r="B103" s="78"/>
      <c r="C103" s="54" t="s">
        <v>240</v>
      </c>
      <c r="D103" s="59" t="s">
        <v>241</v>
      </c>
      <c r="E103" s="54" t="s">
        <v>30</v>
      </c>
      <c r="F103" s="81">
        <v>3086.4</v>
      </c>
      <c r="G103" s="62">
        <v>3108.04</v>
      </c>
      <c r="H103" s="62">
        <v>3094.87</v>
      </c>
      <c r="I103" s="62">
        <v>3350.72</v>
      </c>
      <c r="J103" s="62">
        <v>3073.16</v>
      </c>
      <c r="K103" s="62">
        <v>0</v>
      </c>
      <c r="L103" s="62">
        <v>0</v>
      </c>
      <c r="M103" s="156" t="s">
        <v>291</v>
      </c>
      <c r="N103" s="62"/>
      <c r="O103" s="62"/>
      <c r="P103" s="62"/>
      <c r="Q103" s="62"/>
      <c r="R103" s="99">
        <f>SUM(F103:Q103)</f>
        <v>15713.19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</row>
    <row r="104" spans="1:107" ht="45">
      <c r="A104" s="124"/>
      <c r="B104" s="124"/>
      <c r="C104" s="54" t="s">
        <v>309</v>
      </c>
      <c r="D104" s="59" t="s">
        <v>304</v>
      </c>
      <c r="E104" s="54" t="s">
        <v>305</v>
      </c>
      <c r="F104" s="81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22</v>
      </c>
      <c r="L104" s="62">
        <v>40.71</v>
      </c>
      <c r="M104" s="62">
        <v>11.9</v>
      </c>
      <c r="N104" s="62"/>
      <c r="O104" s="62"/>
      <c r="P104" s="62"/>
      <c r="Q104" s="62"/>
      <c r="R104" s="99">
        <f>SUM(K104:Q104)</f>
        <v>74.61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18" s="4" customFormat="1" ht="11.25">
      <c r="A105" s="6" t="s">
        <v>28</v>
      </c>
      <c r="B105" s="6" t="s">
        <v>29</v>
      </c>
      <c r="C105" s="11" t="s">
        <v>0</v>
      </c>
      <c r="D105" s="11"/>
      <c r="E105" s="11"/>
      <c r="F105" s="13">
        <f>F103</f>
        <v>3086.4</v>
      </c>
      <c r="G105" s="13">
        <f aca="true" t="shared" si="9" ref="G105:Q105">G103</f>
        <v>3108.04</v>
      </c>
      <c r="H105" s="13">
        <f t="shared" si="9"/>
        <v>3094.87</v>
      </c>
      <c r="I105" s="13">
        <f t="shared" si="9"/>
        <v>3350.72</v>
      </c>
      <c r="J105" s="13">
        <f t="shared" si="9"/>
        <v>3073.16</v>
      </c>
      <c r="K105" s="13">
        <f>SUM(K104)</f>
        <v>22</v>
      </c>
      <c r="L105" s="13">
        <f>SUM(L104)</f>
        <v>40.71</v>
      </c>
      <c r="M105" s="13">
        <f>SUM(M104)</f>
        <v>11.9</v>
      </c>
      <c r="N105" s="13">
        <f t="shared" si="9"/>
        <v>0</v>
      </c>
      <c r="O105" s="13">
        <f t="shared" si="9"/>
        <v>0</v>
      </c>
      <c r="P105" s="13">
        <f t="shared" si="9"/>
        <v>0</v>
      </c>
      <c r="Q105" s="13">
        <f t="shared" si="9"/>
        <v>0</v>
      </c>
      <c r="R105" s="102">
        <f>SUM(F105:Q105)</f>
        <v>15787.8</v>
      </c>
    </row>
    <row r="106" spans="1:107" ht="12.75" customHeight="1">
      <c r="A106" s="93"/>
      <c r="B106" s="93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0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</row>
    <row r="107" spans="1:107" s="76" customFormat="1" ht="11.25" customHeight="1">
      <c r="A107" s="75"/>
      <c r="B107" s="75"/>
      <c r="C107" s="153" t="s">
        <v>239</v>
      </c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</row>
    <row r="108" spans="1:107" ht="45">
      <c r="A108" s="73"/>
      <c r="B108" s="73"/>
      <c r="C108" s="54" t="s">
        <v>316</v>
      </c>
      <c r="D108" s="59" t="s">
        <v>236</v>
      </c>
      <c r="E108" s="54" t="s">
        <v>275</v>
      </c>
      <c r="F108" s="81">
        <v>700</v>
      </c>
      <c r="G108" s="62">
        <v>700</v>
      </c>
      <c r="H108" s="62">
        <v>700</v>
      </c>
      <c r="I108" s="62">
        <v>170</v>
      </c>
      <c r="J108" s="62">
        <v>170</v>
      </c>
      <c r="K108" s="62">
        <v>170</v>
      </c>
      <c r="L108" s="62">
        <v>170</v>
      </c>
      <c r="M108" s="62">
        <v>170</v>
      </c>
      <c r="N108" s="62"/>
      <c r="O108" s="62"/>
      <c r="P108" s="62"/>
      <c r="Q108" s="62"/>
      <c r="R108" s="99">
        <f>SUM(F108:Q108)</f>
        <v>2950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</row>
    <row r="109" spans="1:107" s="4" customFormat="1" ht="11.25">
      <c r="A109" s="5" t="s">
        <v>23</v>
      </c>
      <c r="B109" s="5" t="s">
        <v>21</v>
      </c>
      <c r="C109" s="11" t="s">
        <v>0</v>
      </c>
      <c r="D109" s="11"/>
      <c r="E109" s="11"/>
      <c r="F109" s="13">
        <f>F108</f>
        <v>700</v>
      </c>
      <c r="G109" s="13">
        <f aca="true" t="shared" si="10" ref="G109:Q109">G108</f>
        <v>700</v>
      </c>
      <c r="H109" s="13">
        <f t="shared" si="10"/>
        <v>700</v>
      </c>
      <c r="I109" s="13">
        <f t="shared" si="10"/>
        <v>170</v>
      </c>
      <c r="J109" s="13">
        <f t="shared" si="10"/>
        <v>170</v>
      </c>
      <c r="K109" s="13">
        <f t="shared" si="10"/>
        <v>170</v>
      </c>
      <c r="L109" s="13">
        <f t="shared" si="10"/>
        <v>170</v>
      </c>
      <c r="M109" s="13">
        <f t="shared" si="10"/>
        <v>170</v>
      </c>
      <c r="N109" s="13">
        <f t="shared" si="10"/>
        <v>0</v>
      </c>
      <c r="O109" s="13">
        <f t="shared" si="10"/>
        <v>0</v>
      </c>
      <c r="P109" s="13">
        <f t="shared" si="10"/>
        <v>0</v>
      </c>
      <c r="Q109" s="13">
        <f t="shared" si="10"/>
        <v>0</v>
      </c>
      <c r="R109" s="102">
        <f>SUM(F109:Q109)</f>
        <v>2950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</row>
    <row r="110" spans="1:107" s="5" customFormat="1" ht="11.25">
      <c r="A110" s="28"/>
      <c r="B110" s="29"/>
      <c r="C110" s="29"/>
      <c r="D110" s="29"/>
      <c r="E110" s="29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38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</row>
    <row r="111" spans="1:107" ht="11.25">
      <c r="A111" s="10"/>
      <c r="B111" s="10"/>
      <c r="C111" s="145" t="s">
        <v>14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</row>
    <row r="112" spans="1:107" ht="33.75">
      <c r="A112" s="7"/>
      <c r="B112" s="7"/>
      <c r="C112" s="54" t="s">
        <v>93</v>
      </c>
      <c r="D112" s="59" t="s">
        <v>94</v>
      </c>
      <c r="E112" s="54" t="s">
        <v>269</v>
      </c>
      <c r="F112" s="60">
        <v>1100</v>
      </c>
      <c r="G112" s="62">
        <v>1100</v>
      </c>
      <c r="H112" s="61">
        <v>1100</v>
      </c>
      <c r="I112" s="62">
        <v>1100</v>
      </c>
      <c r="J112" s="62">
        <v>1100</v>
      </c>
      <c r="K112" s="62">
        <v>1100</v>
      </c>
      <c r="L112" s="62">
        <v>1100</v>
      </c>
      <c r="M112" s="62">
        <v>1100</v>
      </c>
      <c r="N112" s="62"/>
      <c r="O112" s="62"/>
      <c r="P112" s="62"/>
      <c r="Q112" s="62"/>
      <c r="R112" s="99">
        <f>SUM(F112:Q112)</f>
        <v>8800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</row>
    <row r="113" spans="1:107" ht="45">
      <c r="A113" s="7"/>
      <c r="B113" s="7"/>
      <c r="C113" s="57" t="s">
        <v>248</v>
      </c>
      <c r="D113" s="59" t="s">
        <v>249</v>
      </c>
      <c r="E113" s="54" t="s">
        <v>276</v>
      </c>
      <c r="F113" s="61">
        <v>2840</v>
      </c>
      <c r="G113" s="62">
        <v>2840</v>
      </c>
      <c r="H113" s="61">
        <v>2840</v>
      </c>
      <c r="I113" s="62">
        <v>2840</v>
      </c>
      <c r="J113" s="62">
        <v>2840</v>
      </c>
      <c r="K113" s="62">
        <v>0</v>
      </c>
      <c r="L113" s="62">
        <v>0</v>
      </c>
      <c r="M113" s="156" t="s">
        <v>291</v>
      </c>
      <c r="N113" s="62"/>
      <c r="O113" s="62"/>
      <c r="P113" s="62"/>
      <c r="Q113" s="62"/>
      <c r="R113" s="99">
        <f>SUM(F113:Q113)</f>
        <v>14200</v>
      </c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</row>
    <row r="114" spans="1:107" ht="22.5">
      <c r="A114" s="7"/>
      <c r="B114" s="7"/>
      <c r="C114" s="57" t="s">
        <v>299</v>
      </c>
      <c r="D114" s="59" t="s">
        <v>300</v>
      </c>
      <c r="E114" s="54" t="s">
        <v>301</v>
      </c>
      <c r="F114" s="62" t="s">
        <v>291</v>
      </c>
      <c r="G114" s="62" t="s">
        <v>291</v>
      </c>
      <c r="H114" s="62" t="s">
        <v>291</v>
      </c>
      <c r="I114" s="62" t="s">
        <v>291</v>
      </c>
      <c r="J114" s="121">
        <v>0</v>
      </c>
      <c r="K114" s="121">
        <v>0</v>
      </c>
      <c r="L114" s="121">
        <v>945</v>
      </c>
      <c r="M114" s="121">
        <v>0</v>
      </c>
      <c r="N114" s="125"/>
      <c r="O114" s="125"/>
      <c r="P114" s="125"/>
      <c r="Q114" s="125"/>
      <c r="R114" s="126">
        <f>SUM(J114:Q114)</f>
        <v>945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</row>
    <row r="115" spans="1:107" s="4" customFormat="1" ht="11.25">
      <c r="A115" s="5"/>
      <c r="B115" s="5"/>
      <c r="C115" s="11" t="s">
        <v>0</v>
      </c>
      <c r="D115" s="11"/>
      <c r="E115" s="11"/>
      <c r="F115" s="13">
        <f>SUM(F112:F113)</f>
        <v>3940</v>
      </c>
      <c r="G115" s="13">
        <f>SUM(G112:G113)</f>
        <v>3940</v>
      </c>
      <c r="H115" s="13">
        <f aca="true" t="shared" si="11" ref="H115:Q115">SUM(H112:H113)</f>
        <v>3940</v>
      </c>
      <c r="I115" s="13">
        <f t="shared" si="11"/>
        <v>3940</v>
      </c>
      <c r="J115" s="13">
        <f>SUM(J112:J114)</f>
        <v>3940</v>
      </c>
      <c r="K115" s="13">
        <f>SUM(K112:K114)</f>
        <v>1100</v>
      </c>
      <c r="L115" s="13">
        <f>SUM(L112:L114)</f>
        <v>2045</v>
      </c>
      <c r="M115" s="13">
        <f t="shared" si="11"/>
        <v>1100</v>
      </c>
      <c r="N115" s="13">
        <f t="shared" si="11"/>
        <v>0</v>
      </c>
      <c r="O115" s="13">
        <f t="shared" si="11"/>
        <v>0</v>
      </c>
      <c r="P115" s="13">
        <f t="shared" si="11"/>
        <v>0</v>
      </c>
      <c r="Q115" s="13">
        <f t="shared" si="11"/>
        <v>0</v>
      </c>
      <c r="R115" s="102">
        <f>SUM(F115:Q115)</f>
        <v>23945</v>
      </c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</row>
    <row r="116" spans="1:107" s="5" customFormat="1" ht="11.25">
      <c r="A116" s="28"/>
      <c r="B116" s="29"/>
      <c r="C116" s="29"/>
      <c r="D116" s="29"/>
      <c r="E116" s="29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3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</row>
    <row r="117" spans="1:18" ht="11.25">
      <c r="A117" s="10"/>
      <c r="B117" s="10"/>
      <c r="C117" s="145" t="s">
        <v>147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1:18" ht="22.5">
      <c r="A118" s="10"/>
      <c r="B118" s="10"/>
      <c r="C118" s="54" t="s">
        <v>184</v>
      </c>
      <c r="D118" s="111" t="s">
        <v>134</v>
      </c>
      <c r="E118" s="9" t="s">
        <v>140</v>
      </c>
      <c r="F118" s="87">
        <v>500</v>
      </c>
      <c r="G118" s="88">
        <v>500</v>
      </c>
      <c r="H118" s="88">
        <v>500</v>
      </c>
      <c r="I118" s="88">
        <v>500</v>
      </c>
      <c r="J118" s="88">
        <v>500</v>
      </c>
      <c r="K118" s="88">
        <v>500</v>
      </c>
      <c r="L118" s="88">
        <v>500</v>
      </c>
      <c r="M118" s="88">
        <v>500</v>
      </c>
      <c r="N118" s="83"/>
      <c r="O118" s="88"/>
      <c r="P118" s="88"/>
      <c r="Q118" s="88"/>
      <c r="R118" s="99">
        <f>SUM(F118:Q118)</f>
        <v>4000</v>
      </c>
    </row>
    <row r="119" spans="1:18" ht="22.5">
      <c r="A119" s="10"/>
      <c r="B119" s="10"/>
      <c r="C119" s="54" t="s">
        <v>184</v>
      </c>
      <c r="D119" s="111" t="s">
        <v>134</v>
      </c>
      <c r="E119" s="9" t="s">
        <v>140</v>
      </c>
      <c r="F119" s="87">
        <v>150</v>
      </c>
      <c r="G119" s="88">
        <v>150</v>
      </c>
      <c r="H119" s="88">
        <v>150</v>
      </c>
      <c r="I119" s="88">
        <v>150</v>
      </c>
      <c r="J119" s="88">
        <v>150</v>
      </c>
      <c r="K119" s="88">
        <v>150</v>
      </c>
      <c r="L119" s="88">
        <v>150</v>
      </c>
      <c r="M119" s="88">
        <v>150</v>
      </c>
      <c r="N119" s="83"/>
      <c r="O119" s="88"/>
      <c r="P119" s="88"/>
      <c r="Q119" s="88"/>
      <c r="R119" s="99">
        <f>SUM(F119:Q119)</f>
        <v>1200</v>
      </c>
    </row>
    <row r="120" spans="1:18" ht="22.5">
      <c r="A120" s="10"/>
      <c r="B120" s="10"/>
      <c r="C120" s="57" t="s">
        <v>218</v>
      </c>
      <c r="D120" s="111" t="s">
        <v>219</v>
      </c>
      <c r="E120" s="9" t="s">
        <v>223</v>
      </c>
      <c r="F120" s="87">
        <v>6300</v>
      </c>
      <c r="G120" s="88">
        <v>6300</v>
      </c>
      <c r="H120" s="88">
        <v>6300</v>
      </c>
      <c r="I120" s="88">
        <v>6300</v>
      </c>
      <c r="J120" s="88">
        <v>6300</v>
      </c>
      <c r="K120" s="88">
        <v>6300</v>
      </c>
      <c r="L120" s="88">
        <v>6300</v>
      </c>
      <c r="M120" s="88">
        <v>6300</v>
      </c>
      <c r="N120" s="83"/>
      <c r="O120" s="88"/>
      <c r="P120" s="88"/>
      <c r="Q120" s="88"/>
      <c r="R120" s="99">
        <f>SUM(F120:Q120)</f>
        <v>50400</v>
      </c>
    </row>
    <row r="121" spans="1:18" s="4" customFormat="1" ht="22.5">
      <c r="A121" s="5"/>
      <c r="B121" s="5"/>
      <c r="C121" s="122" t="s">
        <v>308</v>
      </c>
      <c r="D121" s="107" t="s">
        <v>233</v>
      </c>
      <c r="E121" s="9" t="s">
        <v>277</v>
      </c>
      <c r="F121" s="87">
        <v>15300</v>
      </c>
      <c r="G121" s="83">
        <v>15300</v>
      </c>
      <c r="H121" s="88">
        <v>15000</v>
      </c>
      <c r="I121" s="88">
        <v>4350</v>
      </c>
      <c r="J121" s="88">
        <v>15300</v>
      </c>
      <c r="K121" s="88">
        <v>25350</v>
      </c>
      <c r="L121" s="88">
        <v>15000</v>
      </c>
      <c r="M121" s="88">
        <v>15000</v>
      </c>
      <c r="N121" s="83"/>
      <c r="O121" s="88"/>
      <c r="P121" s="88"/>
      <c r="Q121" s="88"/>
      <c r="R121" s="99">
        <f>SUM(F121:Q121)</f>
        <v>120600</v>
      </c>
    </row>
    <row r="122" spans="1:18" s="4" customFormat="1" ht="11.25">
      <c r="A122" s="5"/>
      <c r="B122" s="5"/>
      <c r="C122" s="11" t="s">
        <v>0</v>
      </c>
      <c r="D122" s="11"/>
      <c r="E122" s="11"/>
      <c r="F122" s="13">
        <f aca="true" t="shared" si="12" ref="F122:K122">SUM(F118:F121)</f>
        <v>22250</v>
      </c>
      <c r="G122" s="13">
        <f t="shared" si="12"/>
        <v>22250</v>
      </c>
      <c r="H122" s="13">
        <f t="shared" si="12"/>
        <v>21950</v>
      </c>
      <c r="I122" s="13">
        <f t="shared" si="12"/>
        <v>11300</v>
      </c>
      <c r="J122" s="13">
        <f t="shared" si="12"/>
        <v>22250</v>
      </c>
      <c r="K122" s="13">
        <f t="shared" si="12"/>
        <v>32300</v>
      </c>
      <c r="L122" s="13">
        <f aca="true" t="shared" si="13" ref="L122:Q122">SUM(L118:L121)</f>
        <v>21950</v>
      </c>
      <c r="M122" s="13">
        <f t="shared" si="13"/>
        <v>21950</v>
      </c>
      <c r="N122" s="13">
        <f t="shared" si="13"/>
        <v>0</v>
      </c>
      <c r="O122" s="13">
        <f t="shared" si="13"/>
        <v>0</v>
      </c>
      <c r="P122" s="13">
        <f t="shared" si="13"/>
        <v>0</v>
      </c>
      <c r="Q122" s="13">
        <f t="shared" si="13"/>
        <v>0</v>
      </c>
      <c r="R122" s="102">
        <f>SUM(F122:Q122)</f>
        <v>176200</v>
      </c>
    </row>
    <row r="123" spans="1:18" s="29" customFormat="1" ht="11.25">
      <c r="A123" s="28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38"/>
    </row>
    <row r="124" spans="1:18" ht="11.25" customHeight="1">
      <c r="A124" s="10"/>
      <c r="B124" s="10"/>
      <c r="C124" s="145" t="s">
        <v>127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1:18" s="4" customFormat="1" ht="42.75" customHeight="1">
      <c r="A125" s="5"/>
      <c r="B125" s="5"/>
      <c r="C125" s="56" t="s">
        <v>246</v>
      </c>
      <c r="D125" s="51" t="s">
        <v>247</v>
      </c>
      <c r="E125" s="6" t="s">
        <v>278</v>
      </c>
      <c r="F125" s="81">
        <v>1500</v>
      </c>
      <c r="G125" s="81">
        <v>1500</v>
      </c>
      <c r="H125" s="81">
        <v>1500</v>
      </c>
      <c r="I125" s="81">
        <v>1500</v>
      </c>
      <c r="J125" s="81">
        <v>1500</v>
      </c>
      <c r="K125" s="81">
        <v>1500</v>
      </c>
      <c r="L125" s="81">
        <v>1500</v>
      </c>
      <c r="M125" s="81">
        <v>1500</v>
      </c>
      <c r="N125" s="81"/>
      <c r="O125" s="89"/>
      <c r="P125" s="89"/>
      <c r="Q125" s="89"/>
      <c r="R125" s="99">
        <f>SUM(F125:Q125)</f>
        <v>12000</v>
      </c>
    </row>
    <row r="126" spans="1:18" s="4" customFormat="1" ht="11.25">
      <c r="A126" s="5"/>
      <c r="B126" s="5"/>
      <c r="C126" s="11" t="s">
        <v>0</v>
      </c>
      <c r="D126" s="11"/>
      <c r="E126" s="11"/>
      <c r="F126" s="13">
        <f>F125</f>
        <v>1500</v>
      </c>
      <c r="G126" s="13">
        <f aca="true" t="shared" si="14" ref="G126:Q126">G125</f>
        <v>1500</v>
      </c>
      <c r="H126" s="13">
        <f t="shared" si="14"/>
        <v>1500</v>
      </c>
      <c r="I126" s="13">
        <f t="shared" si="14"/>
        <v>1500</v>
      </c>
      <c r="J126" s="13">
        <f t="shared" si="14"/>
        <v>1500</v>
      </c>
      <c r="K126" s="13">
        <f t="shared" si="14"/>
        <v>1500</v>
      </c>
      <c r="L126" s="13">
        <f t="shared" si="14"/>
        <v>1500</v>
      </c>
      <c r="M126" s="13">
        <f t="shared" si="14"/>
        <v>1500</v>
      </c>
      <c r="N126" s="13">
        <f t="shared" si="14"/>
        <v>0</v>
      </c>
      <c r="O126" s="13">
        <f t="shared" si="14"/>
        <v>0</v>
      </c>
      <c r="P126" s="13">
        <f t="shared" si="14"/>
        <v>0</v>
      </c>
      <c r="Q126" s="13">
        <f t="shared" si="14"/>
        <v>0</v>
      </c>
      <c r="R126" s="102">
        <f>SUM(F126:Q126)</f>
        <v>12000</v>
      </c>
    </row>
    <row r="127" spans="1:155" s="5" customFormat="1" ht="11.25">
      <c r="A127" s="28"/>
      <c r="B127" s="29"/>
      <c r="C127" s="29"/>
      <c r="D127" s="29"/>
      <c r="E127" s="29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3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</row>
    <row r="128" spans="1:155" ht="11.25">
      <c r="A128" s="10"/>
      <c r="B128" s="10"/>
      <c r="C128" s="146" t="s">
        <v>132</v>
      </c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</row>
    <row r="129" spans="1:155" ht="56.25">
      <c r="A129" s="10"/>
      <c r="B129" s="10"/>
      <c r="C129" s="122" t="s">
        <v>185</v>
      </c>
      <c r="D129" s="111" t="s">
        <v>159</v>
      </c>
      <c r="E129" s="9" t="s">
        <v>279</v>
      </c>
      <c r="F129" s="81">
        <v>12711.24</v>
      </c>
      <c r="G129" s="83">
        <v>12678.09</v>
      </c>
      <c r="H129" s="88">
        <v>13526.03</v>
      </c>
      <c r="I129" s="83">
        <v>10224.35</v>
      </c>
      <c r="J129" s="83">
        <v>12724.82</v>
      </c>
      <c r="K129" s="83">
        <v>11831.87</v>
      </c>
      <c r="L129" s="121">
        <v>0</v>
      </c>
      <c r="M129" s="121">
        <v>0</v>
      </c>
      <c r="N129" s="83"/>
      <c r="O129" s="83"/>
      <c r="P129" s="83"/>
      <c r="Q129" s="83"/>
      <c r="R129" s="99">
        <f>SUM(F129:K129)</f>
        <v>73696.4</v>
      </c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</row>
    <row r="130" spans="1:155" s="4" customFormat="1" ht="66.75" customHeight="1">
      <c r="A130" s="64"/>
      <c r="B130" s="64"/>
      <c r="C130" s="122" t="s">
        <v>283</v>
      </c>
      <c r="D130" s="111" t="s">
        <v>284</v>
      </c>
      <c r="E130" s="113" t="s">
        <v>285</v>
      </c>
      <c r="F130" s="81">
        <v>0</v>
      </c>
      <c r="G130" s="83">
        <v>0</v>
      </c>
      <c r="H130" s="88">
        <v>0</v>
      </c>
      <c r="I130" s="103">
        <v>0</v>
      </c>
      <c r="J130" s="123">
        <v>0</v>
      </c>
      <c r="K130" s="83">
        <v>1093.52</v>
      </c>
      <c r="L130" s="83">
        <v>5700.12</v>
      </c>
      <c r="M130" s="83">
        <v>5878.88</v>
      </c>
      <c r="N130" s="83"/>
      <c r="O130" s="83"/>
      <c r="P130" s="83"/>
      <c r="Q130" s="83"/>
      <c r="R130" s="126">
        <f>SUM(I130:Q130)</f>
        <v>12672.52</v>
      </c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</row>
    <row r="131" spans="1:155" s="4" customFormat="1" ht="11.25">
      <c r="A131" s="64" t="s">
        <v>88</v>
      </c>
      <c r="B131" s="64"/>
      <c r="C131" s="18" t="s">
        <v>0</v>
      </c>
      <c r="D131" s="18"/>
      <c r="E131" s="18"/>
      <c r="F131" s="19">
        <f aca="true" t="shared" si="15" ref="F131:K131">SUM(F129:F130)</f>
        <v>12711.24</v>
      </c>
      <c r="G131" s="19">
        <f t="shared" si="15"/>
        <v>12678.09</v>
      </c>
      <c r="H131" s="19">
        <f t="shared" si="15"/>
        <v>13526.03</v>
      </c>
      <c r="I131" s="19">
        <f t="shared" si="15"/>
        <v>10224.35</v>
      </c>
      <c r="J131" s="19">
        <f t="shared" si="15"/>
        <v>12724.82</v>
      </c>
      <c r="K131" s="19">
        <f t="shared" si="15"/>
        <v>12925.390000000001</v>
      </c>
      <c r="L131" s="19">
        <f aca="true" t="shared" si="16" ref="L131:Q131">SUM(L130:L130)</f>
        <v>5700.12</v>
      </c>
      <c r="M131" s="19">
        <f t="shared" si="16"/>
        <v>5878.88</v>
      </c>
      <c r="N131" s="19">
        <f t="shared" si="16"/>
        <v>0</v>
      </c>
      <c r="O131" s="19">
        <f t="shared" si="16"/>
        <v>0</v>
      </c>
      <c r="P131" s="19">
        <f t="shared" si="16"/>
        <v>0</v>
      </c>
      <c r="Q131" s="19">
        <f t="shared" si="16"/>
        <v>0</v>
      </c>
      <c r="R131" s="102">
        <f>SUM(F131:Q131)</f>
        <v>86368.92</v>
      </c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</row>
    <row r="132" spans="1:155" s="34" customFormat="1" ht="11.25">
      <c r="A132" s="32"/>
      <c r="B132" s="33"/>
      <c r="C132" s="33"/>
      <c r="D132" s="33"/>
      <c r="E132" s="3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</row>
    <row r="133" spans="1:155" ht="11.25">
      <c r="A133" s="10"/>
      <c r="B133" s="10"/>
      <c r="C133" s="145" t="s">
        <v>128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</row>
    <row r="134" spans="1:155" s="4" customFormat="1" ht="22.5">
      <c r="A134" s="5" t="s">
        <v>32</v>
      </c>
      <c r="B134" s="5" t="s">
        <v>21</v>
      </c>
      <c r="C134" s="55" t="s">
        <v>12</v>
      </c>
      <c r="D134" s="59" t="s">
        <v>24</v>
      </c>
      <c r="E134" s="58" t="s">
        <v>39</v>
      </c>
      <c r="F134" s="62">
        <v>74568.72</v>
      </c>
      <c r="G134" s="62">
        <v>61013.69</v>
      </c>
      <c r="H134" s="61">
        <v>64284.19</v>
      </c>
      <c r="I134" s="62">
        <v>29269.06</v>
      </c>
      <c r="J134" s="62">
        <v>56163.64</v>
      </c>
      <c r="K134" s="62">
        <v>82484.44</v>
      </c>
      <c r="L134" s="62">
        <v>92254.86</v>
      </c>
      <c r="M134" s="62">
        <v>87474.44</v>
      </c>
      <c r="N134" s="62"/>
      <c r="O134" s="62"/>
      <c r="P134" s="62"/>
      <c r="Q134" s="62"/>
      <c r="R134" s="99">
        <f>SUM(F134:Q134)</f>
        <v>547513.04</v>
      </c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</row>
    <row r="135" spans="1:155" s="4" customFormat="1" ht="33.75">
      <c r="A135" s="5" t="s">
        <v>48</v>
      </c>
      <c r="B135" s="5" t="s">
        <v>49</v>
      </c>
      <c r="C135" s="56" t="s">
        <v>186</v>
      </c>
      <c r="D135" s="59" t="s">
        <v>67</v>
      </c>
      <c r="E135" s="58" t="s">
        <v>137</v>
      </c>
      <c r="F135" s="81">
        <v>11765.81</v>
      </c>
      <c r="G135" s="62">
        <v>11820.18</v>
      </c>
      <c r="H135" s="62">
        <v>10488.64</v>
      </c>
      <c r="I135" s="62">
        <v>10424.58</v>
      </c>
      <c r="J135" s="62">
        <v>13672.47</v>
      </c>
      <c r="K135" s="62">
        <v>17359.6</v>
      </c>
      <c r="L135" s="62">
        <v>20036.39</v>
      </c>
      <c r="M135" s="62">
        <v>17551.77</v>
      </c>
      <c r="N135" s="62"/>
      <c r="O135" s="62"/>
      <c r="P135" s="62"/>
      <c r="Q135" s="62"/>
      <c r="R135" s="99">
        <f>SUM(F135:Q135)</f>
        <v>113119.44</v>
      </c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</row>
    <row r="136" spans="1:155" s="4" customFormat="1" ht="11.25">
      <c r="A136" s="5"/>
      <c r="B136" s="5"/>
      <c r="C136" s="11" t="s">
        <v>0</v>
      </c>
      <c r="D136" s="11"/>
      <c r="E136" s="11"/>
      <c r="F136" s="13">
        <f aca="true" t="shared" si="17" ref="F136:Q136">SUM(F134:F135)</f>
        <v>86334.53</v>
      </c>
      <c r="G136" s="13">
        <f t="shared" si="17"/>
        <v>72833.87</v>
      </c>
      <c r="H136" s="13">
        <f t="shared" si="17"/>
        <v>74772.83</v>
      </c>
      <c r="I136" s="13">
        <f t="shared" si="17"/>
        <v>39693.64</v>
      </c>
      <c r="J136" s="13">
        <f t="shared" si="17"/>
        <v>69836.11</v>
      </c>
      <c r="K136" s="13">
        <f t="shared" si="17"/>
        <v>99844.04000000001</v>
      </c>
      <c r="L136" s="13">
        <f t="shared" si="17"/>
        <v>112291.25</v>
      </c>
      <c r="M136" s="13">
        <f t="shared" si="17"/>
        <v>105026.21</v>
      </c>
      <c r="N136" s="13">
        <f t="shared" si="17"/>
        <v>0</v>
      </c>
      <c r="O136" s="13">
        <f t="shared" si="17"/>
        <v>0</v>
      </c>
      <c r="P136" s="13">
        <f t="shared" si="17"/>
        <v>0</v>
      </c>
      <c r="Q136" s="13">
        <f t="shared" si="17"/>
        <v>0</v>
      </c>
      <c r="R136" s="102">
        <f>SUM(F136:Q136)</f>
        <v>660632.48</v>
      </c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</row>
    <row r="137" spans="1:155" ht="11.25">
      <c r="A137" s="36"/>
      <c r="B137" s="37"/>
      <c r="C137" s="35"/>
      <c r="D137" s="35"/>
      <c r="E137" s="35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</row>
    <row r="138" spans="1:155" ht="11.25">
      <c r="A138" s="10"/>
      <c r="B138" s="17"/>
      <c r="C138" s="146" t="s">
        <v>201</v>
      </c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</row>
    <row r="139" spans="1:155" s="69" customFormat="1" ht="34.5" customHeight="1">
      <c r="A139" s="66"/>
      <c r="B139" s="66"/>
      <c r="C139" s="53" t="s">
        <v>307</v>
      </c>
      <c r="D139" s="67" t="s">
        <v>231</v>
      </c>
      <c r="E139" s="72" t="s">
        <v>230</v>
      </c>
      <c r="F139" s="82">
        <v>2500</v>
      </c>
      <c r="G139" s="83">
        <v>2500</v>
      </c>
      <c r="H139" s="83">
        <v>2500</v>
      </c>
      <c r="I139" s="83">
        <v>2500</v>
      </c>
      <c r="J139" s="83">
        <v>2500</v>
      </c>
      <c r="K139" s="83">
        <v>2500</v>
      </c>
      <c r="L139" s="83">
        <v>2500</v>
      </c>
      <c r="M139" s="121">
        <v>0</v>
      </c>
      <c r="N139" s="83"/>
      <c r="O139" s="83"/>
      <c r="P139" s="83"/>
      <c r="Q139" s="83"/>
      <c r="R139" s="99">
        <f>SUM(F139:Q139)</f>
        <v>17500</v>
      </c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</row>
    <row r="140" spans="1:155" s="69" customFormat="1" ht="44.25" customHeight="1">
      <c r="A140" s="66"/>
      <c r="B140" s="66"/>
      <c r="C140" s="53" t="s">
        <v>331</v>
      </c>
      <c r="D140" s="67" t="s">
        <v>332</v>
      </c>
      <c r="E140" s="72" t="s">
        <v>333</v>
      </c>
      <c r="F140" s="82" t="s">
        <v>291</v>
      </c>
      <c r="G140" s="83" t="s">
        <v>291</v>
      </c>
      <c r="H140" s="83" t="s">
        <v>291</v>
      </c>
      <c r="I140" s="83" t="s">
        <v>291</v>
      </c>
      <c r="J140" s="83" t="s">
        <v>291</v>
      </c>
      <c r="K140" s="83" t="s">
        <v>291</v>
      </c>
      <c r="L140" s="83" t="s">
        <v>291</v>
      </c>
      <c r="M140" s="121">
        <v>3000</v>
      </c>
      <c r="N140" s="83"/>
      <c r="O140" s="83"/>
      <c r="P140" s="83"/>
      <c r="Q140" s="83"/>
      <c r="R140" s="99">
        <f>SUM(M140:Q140)</f>
        <v>3000</v>
      </c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</row>
    <row r="141" spans="1:155" s="4" customFormat="1" ht="11.25">
      <c r="A141" s="5"/>
      <c r="B141" s="16"/>
      <c r="C141" s="10"/>
      <c r="D141" s="10"/>
      <c r="E141" s="10"/>
      <c r="F141" s="23">
        <f>SUM(F139:F139)</f>
        <v>2500</v>
      </c>
      <c r="G141" s="23">
        <f aca="true" t="shared" si="18" ref="G141:Q141">SUM(G139:G139)</f>
        <v>2500</v>
      </c>
      <c r="H141" s="23">
        <f t="shared" si="18"/>
        <v>2500</v>
      </c>
      <c r="I141" s="23">
        <f t="shared" si="18"/>
        <v>2500</v>
      </c>
      <c r="J141" s="23">
        <f t="shared" si="18"/>
        <v>2500</v>
      </c>
      <c r="K141" s="23">
        <f>SUM(K139:K139)</f>
        <v>2500</v>
      </c>
      <c r="L141" s="23">
        <f>SUM(L139:L139)</f>
        <v>2500</v>
      </c>
      <c r="M141" s="23">
        <f>SUM(M140)</f>
        <v>3000</v>
      </c>
      <c r="N141" s="23">
        <f t="shared" si="18"/>
        <v>0</v>
      </c>
      <c r="O141" s="23">
        <f t="shared" si="18"/>
        <v>0</v>
      </c>
      <c r="P141" s="23">
        <f t="shared" si="18"/>
        <v>0</v>
      </c>
      <c r="Q141" s="23">
        <f t="shared" si="18"/>
        <v>0</v>
      </c>
      <c r="R141" s="102">
        <f>SUM(F141:Q141)</f>
        <v>20500</v>
      </c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</row>
    <row r="142" spans="1:155" s="5" customFormat="1" ht="11.25">
      <c r="A142" s="28"/>
      <c r="B142" s="29"/>
      <c r="C142" s="29"/>
      <c r="D142" s="29"/>
      <c r="E142" s="29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38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</row>
    <row r="143" spans="1:18" s="29" customFormat="1" ht="11.25">
      <c r="A143" s="28"/>
      <c r="C143" s="146" t="s">
        <v>256</v>
      </c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</row>
    <row r="144" spans="1:18" s="29" customFormat="1" ht="57" customHeight="1">
      <c r="A144" s="28"/>
      <c r="C144" s="53" t="s">
        <v>255</v>
      </c>
      <c r="D144" s="67" t="s">
        <v>257</v>
      </c>
      <c r="E144" s="96" t="s">
        <v>263</v>
      </c>
      <c r="F144" s="82">
        <v>0</v>
      </c>
      <c r="G144" s="83">
        <v>5000</v>
      </c>
      <c r="H144" s="83">
        <v>5000</v>
      </c>
      <c r="I144" s="83">
        <v>5000</v>
      </c>
      <c r="J144" s="83">
        <v>5000</v>
      </c>
      <c r="K144" s="121">
        <v>0</v>
      </c>
      <c r="L144" s="121">
        <v>0</v>
      </c>
      <c r="M144" s="121">
        <v>0</v>
      </c>
      <c r="N144" s="83"/>
      <c r="O144" s="83"/>
      <c r="P144" s="83"/>
      <c r="Q144" s="83"/>
      <c r="R144" s="99">
        <f>SUM(F144:J144)</f>
        <v>20000</v>
      </c>
    </row>
    <row r="145" spans="1:18" s="29" customFormat="1" ht="56.25">
      <c r="A145" s="28"/>
      <c r="C145" s="53" t="s">
        <v>306</v>
      </c>
      <c r="D145" s="67" t="s">
        <v>317</v>
      </c>
      <c r="E145" s="96" t="s">
        <v>263</v>
      </c>
      <c r="F145" s="82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5000</v>
      </c>
      <c r="L145" s="83">
        <v>5000</v>
      </c>
      <c r="M145" s="83">
        <v>5000</v>
      </c>
      <c r="N145" s="83"/>
      <c r="O145" s="83"/>
      <c r="P145" s="83"/>
      <c r="Q145" s="83"/>
      <c r="R145" s="99">
        <f>SUM(K145:Q145)</f>
        <v>15000</v>
      </c>
    </row>
    <row r="146" spans="1:18" s="29" customFormat="1" ht="11.25">
      <c r="A146" s="28"/>
      <c r="C146" s="10"/>
      <c r="D146" s="10"/>
      <c r="E146" s="10"/>
      <c r="F146" s="23">
        <f aca="true" t="shared" si="19" ref="F146:Q146">SUM(F144:F144)</f>
        <v>0</v>
      </c>
      <c r="G146" s="23">
        <f t="shared" si="19"/>
        <v>5000</v>
      </c>
      <c r="H146" s="23">
        <f t="shared" si="19"/>
        <v>5000</v>
      </c>
      <c r="I146" s="23">
        <f t="shared" si="19"/>
        <v>5000</v>
      </c>
      <c r="J146" s="23">
        <f t="shared" si="19"/>
        <v>5000</v>
      </c>
      <c r="K146" s="23">
        <f>SUM(K145)</f>
        <v>5000</v>
      </c>
      <c r="L146" s="23">
        <f>SUM(L145)</f>
        <v>5000</v>
      </c>
      <c r="M146" s="23">
        <f>SUM(M145)</f>
        <v>5000</v>
      </c>
      <c r="N146" s="23">
        <f t="shared" si="19"/>
        <v>0</v>
      </c>
      <c r="O146" s="23">
        <f t="shared" si="19"/>
        <v>0</v>
      </c>
      <c r="P146" s="23">
        <f t="shared" si="19"/>
        <v>0</v>
      </c>
      <c r="Q146" s="23">
        <f t="shared" si="19"/>
        <v>0</v>
      </c>
      <c r="R146" s="102">
        <f>SUM(F146:Q146)</f>
        <v>35000</v>
      </c>
    </row>
    <row r="147" spans="1:18" s="29" customFormat="1" ht="11.25">
      <c r="A147" s="28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38"/>
    </row>
    <row r="148" spans="1:155" ht="11.25">
      <c r="A148" s="5"/>
      <c r="B148" s="16"/>
      <c r="C148" s="146" t="s">
        <v>146</v>
      </c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</row>
    <row r="149" spans="1:155" s="4" customFormat="1" ht="11.25">
      <c r="A149" s="5"/>
      <c r="B149" s="16"/>
      <c r="C149" s="70" t="s">
        <v>152</v>
      </c>
      <c r="D149" s="67" t="s">
        <v>188</v>
      </c>
      <c r="E149" s="72" t="s">
        <v>210</v>
      </c>
      <c r="F149" s="87">
        <v>1900</v>
      </c>
      <c r="G149" s="83">
        <v>1900</v>
      </c>
      <c r="H149" s="88">
        <v>1900</v>
      </c>
      <c r="I149" s="88">
        <v>1900</v>
      </c>
      <c r="J149" s="88">
        <v>1900</v>
      </c>
      <c r="K149" s="88">
        <v>1900</v>
      </c>
      <c r="L149" s="83">
        <v>1900</v>
      </c>
      <c r="M149" s="83">
        <v>1900</v>
      </c>
      <c r="N149" s="83"/>
      <c r="O149" s="83"/>
      <c r="P149" s="83"/>
      <c r="Q149" s="83"/>
      <c r="R149" s="99">
        <f>SUM(F149:Q149)</f>
        <v>15200</v>
      </c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</row>
    <row r="150" spans="1:155" s="4" customFormat="1" ht="33.75">
      <c r="A150" s="5"/>
      <c r="B150" s="16"/>
      <c r="C150" s="52" t="s">
        <v>153</v>
      </c>
      <c r="D150" s="67" t="s">
        <v>160</v>
      </c>
      <c r="E150" s="72" t="s">
        <v>210</v>
      </c>
      <c r="F150" s="87">
        <v>1905</v>
      </c>
      <c r="G150" s="83">
        <v>1905</v>
      </c>
      <c r="H150" s="88">
        <v>1905</v>
      </c>
      <c r="I150" s="88">
        <v>1905</v>
      </c>
      <c r="J150" s="88">
        <v>1905</v>
      </c>
      <c r="K150" s="88">
        <v>1905</v>
      </c>
      <c r="L150" s="83">
        <v>1905</v>
      </c>
      <c r="M150" s="83">
        <v>1905</v>
      </c>
      <c r="N150" s="83"/>
      <c r="O150" s="83"/>
      <c r="P150" s="83"/>
      <c r="Q150" s="83"/>
      <c r="R150" s="99">
        <f>SUM(F150:Q150)</f>
        <v>15240</v>
      </c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</row>
    <row r="151" spans="1:155" s="4" customFormat="1" ht="22.5">
      <c r="A151" s="5"/>
      <c r="B151" s="16"/>
      <c r="C151" s="52" t="s">
        <v>187</v>
      </c>
      <c r="D151" s="67" t="s">
        <v>161</v>
      </c>
      <c r="E151" s="72" t="s">
        <v>210</v>
      </c>
      <c r="F151" s="87">
        <v>1700</v>
      </c>
      <c r="G151" s="83">
        <v>1700</v>
      </c>
      <c r="H151" s="88">
        <v>1700</v>
      </c>
      <c r="I151" s="88">
        <v>1700</v>
      </c>
      <c r="J151" s="88">
        <v>1700</v>
      </c>
      <c r="K151" s="88">
        <v>1700</v>
      </c>
      <c r="L151" s="83">
        <v>1700</v>
      </c>
      <c r="M151" s="83">
        <v>1700</v>
      </c>
      <c r="N151" s="83"/>
      <c r="O151" s="83"/>
      <c r="P151" s="83"/>
      <c r="Q151" s="83"/>
      <c r="R151" s="99">
        <f>SUM(F151:Q151)</f>
        <v>13600</v>
      </c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</row>
    <row r="152" spans="1:155" s="4" customFormat="1" ht="22.5">
      <c r="A152" s="5"/>
      <c r="B152" s="16"/>
      <c r="C152" s="52" t="s">
        <v>334</v>
      </c>
      <c r="D152" s="67" t="s">
        <v>335</v>
      </c>
      <c r="E152" s="72" t="s">
        <v>336</v>
      </c>
      <c r="F152" s="87">
        <v>0</v>
      </c>
      <c r="G152" s="83">
        <v>0</v>
      </c>
      <c r="H152" s="88">
        <v>0</v>
      </c>
      <c r="I152" s="88">
        <v>0</v>
      </c>
      <c r="J152" s="88">
        <v>0</v>
      </c>
      <c r="K152" s="88">
        <v>0</v>
      </c>
      <c r="L152" s="83">
        <v>0</v>
      </c>
      <c r="M152" s="83">
        <v>1000</v>
      </c>
      <c r="N152" s="83"/>
      <c r="O152" s="83"/>
      <c r="P152" s="83"/>
      <c r="Q152" s="83"/>
      <c r="R152" s="99">
        <f>SUM(M152:Q152)</f>
        <v>1000</v>
      </c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</row>
    <row r="153" spans="1:155" s="4" customFormat="1" ht="11.25">
      <c r="A153" s="5"/>
      <c r="B153" s="16"/>
      <c r="C153" s="10"/>
      <c r="D153" s="10"/>
      <c r="E153" s="10"/>
      <c r="F153" s="23">
        <f>SUM(F149:F152)</f>
        <v>5505</v>
      </c>
      <c r="G153" s="23">
        <f>SUM(G149:G152)</f>
        <v>5505</v>
      </c>
      <c r="H153" s="23">
        <f>SUM(H149:H152)</f>
        <v>5505</v>
      </c>
      <c r="I153" s="23">
        <f>SUM(I149:I152)</f>
        <v>5505</v>
      </c>
      <c r="J153" s="23">
        <f>SUM(J149:J152)</f>
        <v>5505</v>
      </c>
      <c r="K153" s="23">
        <f>SUM(K149:K152)</f>
        <v>5505</v>
      </c>
      <c r="L153" s="23">
        <f>SUM(L149:L152)</f>
        <v>5505</v>
      </c>
      <c r="M153" s="23">
        <f>SUM(M149:M152)</f>
        <v>6505</v>
      </c>
      <c r="N153" s="23">
        <f>SUM(N149:N151)</f>
        <v>0</v>
      </c>
      <c r="O153" s="23">
        <f>SUM(O149:O151)</f>
        <v>0</v>
      </c>
      <c r="P153" s="23">
        <f>SUM(P149:P151)</f>
        <v>0</v>
      </c>
      <c r="Q153" s="23">
        <f>SUM(Q149:Q151)</f>
        <v>0</v>
      </c>
      <c r="R153" s="102">
        <f>SUM(F153:Q153)</f>
        <v>45040</v>
      </c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</row>
    <row r="154" spans="1:155" s="5" customFormat="1" ht="11.25">
      <c r="A154" s="28"/>
      <c r="B154" s="29"/>
      <c r="C154" s="29"/>
      <c r="D154" s="29"/>
      <c r="E154" s="29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38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</row>
    <row r="155" spans="1:155" ht="11.25">
      <c r="A155" s="10"/>
      <c r="B155" s="17"/>
      <c r="C155" s="146" t="s">
        <v>143</v>
      </c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</row>
    <row r="156" spans="1:155" s="4" customFormat="1" ht="33.75">
      <c r="A156" s="5"/>
      <c r="B156" s="16"/>
      <c r="C156" s="54" t="s">
        <v>91</v>
      </c>
      <c r="D156" s="111" t="s">
        <v>92</v>
      </c>
      <c r="E156" s="58" t="s">
        <v>90</v>
      </c>
      <c r="F156" s="88">
        <f>24+195.9</f>
        <v>219.9</v>
      </c>
      <c r="G156" s="83">
        <v>219.9</v>
      </c>
      <c r="H156" s="88">
        <v>219.9</v>
      </c>
      <c r="I156" s="83">
        <v>219.9</v>
      </c>
      <c r="J156" s="83">
        <v>219.9</v>
      </c>
      <c r="K156" s="83">
        <v>219.9</v>
      </c>
      <c r="L156" s="83">
        <v>219.9</v>
      </c>
      <c r="M156" s="83">
        <v>219.9</v>
      </c>
      <c r="N156" s="83"/>
      <c r="O156" s="83"/>
      <c r="P156" s="83"/>
      <c r="Q156" s="83"/>
      <c r="R156" s="99">
        <f>SUM(F156:Q156)</f>
        <v>1759.2000000000003</v>
      </c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</row>
    <row r="157" spans="1:155" s="4" customFormat="1" ht="11.25">
      <c r="A157" s="64" t="s">
        <v>89</v>
      </c>
      <c r="B157" s="64"/>
      <c r="C157" s="18" t="s">
        <v>0</v>
      </c>
      <c r="D157" s="18"/>
      <c r="E157" s="18"/>
      <c r="F157" s="19">
        <f>SUM(F156:F156)</f>
        <v>219.9</v>
      </c>
      <c r="G157" s="19">
        <f aca="true" t="shared" si="20" ref="G157:Q157">SUM(G156:G156)</f>
        <v>219.9</v>
      </c>
      <c r="H157" s="19">
        <f t="shared" si="20"/>
        <v>219.9</v>
      </c>
      <c r="I157" s="19">
        <f t="shared" si="20"/>
        <v>219.9</v>
      </c>
      <c r="J157" s="19">
        <f t="shared" si="20"/>
        <v>219.9</v>
      </c>
      <c r="K157" s="19">
        <f>SUM(K156:K156)</f>
        <v>219.9</v>
      </c>
      <c r="L157" s="19">
        <f>SUM(L156:L156)</f>
        <v>219.9</v>
      </c>
      <c r="M157" s="19">
        <f t="shared" si="20"/>
        <v>219.9</v>
      </c>
      <c r="N157" s="19">
        <f t="shared" si="20"/>
        <v>0</v>
      </c>
      <c r="O157" s="19">
        <f t="shared" si="20"/>
        <v>0</v>
      </c>
      <c r="P157" s="19">
        <f t="shared" si="20"/>
        <v>0</v>
      </c>
      <c r="Q157" s="19">
        <f t="shared" si="20"/>
        <v>0</v>
      </c>
      <c r="R157" s="102">
        <f>SUM(F157:Q157)</f>
        <v>1759.2000000000003</v>
      </c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</row>
    <row r="158" spans="1:155" s="34" customFormat="1" ht="11.25">
      <c r="A158" s="32"/>
      <c r="B158" s="33"/>
      <c r="C158" s="33"/>
      <c r="D158" s="33"/>
      <c r="E158" s="3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</row>
    <row r="159" spans="1:155" ht="11.25">
      <c r="A159" s="10"/>
      <c r="B159" s="17"/>
      <c r="C159" s="146" t="s">
        <v>196</v>
      </c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</row>
    <row r="160" spans="1:155" ht="11.25">
      <c r="A160" s="10"/>
      <c r="B160" s="17"/>
      <c r="C160" s="147" t="s">
        <v>207</v>
      </c>
      <c r="D160" s="154" t="s">
        <v>206</v>
      </c>
      <c r="E160" s="143" t="s">
        <v>202</v>
      </c>
      <c r="F160" s="87">
        <v>399.38</v>
      </c>
      <c r="G160" s="83">
        <v>399.38</v>
      </c>
      <c r="H160" s="88">
        <v>399.38</v>
      </c>
      <c r="I160" s="88">
        <v>399.38</v>
      </c>
      <c r="J160" s="88">
        <v>399.38</v>
      </c>
      <c r="K160" s="88">
        <v>399.38</v>
      </c>
      <c r="L160" s="141">
        <v>0</v>
      </c>
      <c r="M160" s="141">
        <v>0</v>
      </c>
      <c r="N160" s="88"/>
      <c r="O160" s="83"/>
      <c r="P160" s="83"/>
      <c r="Q160" s="83"/>
      <c r="R160" s="99">
        <f>SUM(F160:K160)</f>
        <v>2396.28</v>
      </c>
      <c r="S160" s="45"/>
      <c r="T160" s="45"/>
      <c r="U160" s="45"/>
      <c r="V160" s="45"/>
      <c r="W160" s="45"/>
      <c r="X160" s="132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</row>
    <row r="161" spans="1:155" ht="11.25">
      <c r="A161" s="10"/>
      <c r="B161" s="17"/>
      <c r="C161" s="148"/>
      <c r="D161" s="155"/>
      <c r="E161" s="144"/>
      <c r="F161" s="142" t="s">
        <v>291</v>
      </c>
      <c r="G161" s="104" t="s">
        <v>291</v>
      </c>
      <c r="H161" s="104" t="s">
        <v>291</v>
      </c>
      <c r="I161" s="104" t="s">
        <v>291</v>
      </c>
      <c r="J161" s="104" t="s">
        <v>291</v>
      </c>
      <c r="K161" s="104" t="s">
        <v>291</v>
      </c>
      <c r="L161" s="141">
        <v>0</v>
      </c>
      <c r="M161" s="83">
        <v>788.82</v>
      </c>
      <c r="N161" s="88"/>
      <c r="O161" s="83"/>
      <c r="P161" s="83"/>
      <c r="Q161" s="83"/>
      <c r="R161" s="126">
        <f>SUM(L161:Q161)</f>
        <v>788.82</v>
      </c>
      <c r="S161" s="45"/>
      <c r="T161" s="45"/>
      <c r="U161" s="45"/>
      <c r="V161" s="45"/>
      <c r="W161" s="45"/>
      <c r="X161" s="132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</row>
    <row r="162" spans="1:155" ht="11.25">
      <c r="A162" s="10"/>
      <c r="B162" s="17"/>
      <c r="C162" s="160" t="s">
        <v>209</v>
      </c>
      <c r="D162" s="154" t="s">
        <v>208</v>
      </c>
      <c r="E162" s="143" t="s">
        <v>203</v>
      </c>
      <c r="F162" s="87">
        <v>137.68</v>
      </c>
      <c r="G162" s="83">
        <v>137.68</v>
      </c>
      <c r="H162" s="88">
        <v>137.68</v>
      </c>
      <c r="I162" s="88">
        <v>137.68</v>
      </c>
      <c r="J162" s="88">
        <v>137.68</v>
      </c>
      <c r="K162" s="88">
        <v>137.68</v>
      </c>
      <c r="L162" s="88">
        <v>137.68</v>
      </c>
      <c r="M162" s="141">
        <v>0</v>
      </c>
      <c r="N162" s="88"/>
      <c r="O162" s="83"/>
      <c r="P162" s="83"/>
      <c r="Q162" s="83"/>
      <c r="R162" s="99">
        <f>SUM(F162:Q162)</f>
        <v>963.7600000000002</v>
      </c>
      <c r="S162" s="45"/>
      <c r="T162" s="45"/>
      <c r="U162" s="45"/>
      <c r="V162" s="45"/>
      <c r="W162" s="45"/>
      <c r="X162" s="132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</row>
    <row r="163" spans="1:155" ht="12" customHeight="1">
      <c r="A163" s="10"/>
      <c r="B163" s="17"/>
      <c r="C163" s="161"/>
      <c r="D163" s="155"/>
      <c r="E163" s="144"/>
      <c r="F163" s="142" t="s">
        <v>291</v>
      </c>
      <c r="G163" s="104" t="s">
        <v>291</v>
      </c>
      <c r="H163" s="104" t="s">
        <v>291</v>
      </c>
      <c r="I163" s="104" t="s">
        <v>291</v>
      </c>
      <c r="J163" s="104" t="s">
        <v>291</v>
      </c>
      <c r="K163" s="104" t="s">
        <v>291</v>
      </c>
      <c r="L163" s="104" t="s">
        <v>291</v>
      </c>
      <c r="M163" s="141">
        <v>397.29</v>
      </c>
      <c r="N163" s="88"/>
      <c r="O163" s="83"/>
      <c r="P163" s="83"/>
      <c r="Q163" s="83"/>
      <c r="R163" s="99">
        <f>SUM(M163:Q163)</f>
        <v>397.29</v>
      </c>
      <c r="S163" s="45"/>
      <c r="T163" s="45"/>
      <c r="U163" s="45"/>
      <c r="V163" s="45"/>
      <c r="W163" s="45"/>
      <c r="X163" s="132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</row>
    <row r="164" spans="1:155" s="4" customFormat="1" ht="11.25">
      <c r="A164" s="5"/>
      <c r="B164" s="16"/>
      <c r="C164" s="10"/>
      <c r="D164" s="10"/>
      <c r="E164" s="10"/>
      <c r="F164" s="23">
        <f aca="true" t="shared" si="21" ref="F164:K164">SUM(F160:F162)</f>
        <v>537.06</v>
      </c>
      <c r="G164" s="23">
        <f t="shared" si="21"/>
        <v>537.06</v>
      </c>
      <c r="H164" s="23">
        <f t="shared" si="21"/>
        <v>537.06</v>
      </c>
      <c r="I164" s="23">
        <f t="shared" si="21"/>
        <v>537.06</v>
      </c>
      <c r="J164" s="23">
        <f t="shared" si="21"/>
        <v>537.06</v>
      </c>
      <c r="K164" s="23">
        <f t="shared" si="21"/>
        <v>537.06</v>
      </c>
      <c r="L164" s="23">
        <f>SUM(L160:L163)</f>
        <v>137.68</v>
      </c>
      <c r="M164" s="23">
        <f>SUM(M160:M163)</f>
        <v>1186.1100000000001</v>
      </c>
      <c r="N164" s="23">
        <f>SUM(N160:N162)</f>
        <v>0</v>
      </c>
      <c r="O164" s="23">
        <f>SUM(O160:O162)</f>
        <v>0</v>
      </c>
      <c r="P164" s="23">
        <f>SUM(P160:P162)</f>
        <v>0</v>
      </c>
      <c r="Q164" s="23">
        <f>SUM(Q160:Q162)</f>
        <v>0</v>
      </c>
      <c r="R164" s="102">
        <f>SUM(F164:Q164)</f>
        <v>4546.15</v>
      </c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</row>
    <row r="165" spans="1:155" s="5" customFormat="1" ht="11.25">
      <c r="A165" s="28"/>
      <c r="B165" s="29"/>
      <c r="C165" s="29"/>
      <c r="D165" s="29"/>
      <c r="E165" s="29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38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</row>
    <row r="166" spans="1:155" ht="11.25">
      <c r="A166" s="8"/>
      <c r="B166" s="25"/>
      <c r="C166" s="146" t="s">
        <v>198</v>
      </c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</row>
    <row r="167" spans="1:155" s="4" customFormat="1" ht="22.5">
      <c r="A167" s="5"/>
      <c r="B167" s="16"/>
      <c r="C167" s="71" t="s">
        <v>199</v>
      </c>
      <c r="D167" s="67" t="s">
        <v>200</v>
      </c>
      <c r="E167" s="72" t="s">
        <v>211</v>
      </c>
      <c r="F167" s="83">
        <f>108.3+168.51+324.9</f>
        <v>601.71</v>
      </c>
      <c r="G167" s="83">
        <v>601.71</v>
      </c>
      <c r="H167" s="88">
        <v>661.92</v>
      </c>
      <c r="I167" s="88">
        <v>601.71</v>
      </c>
      <c r="J167" s="88">
        <v>601.71</v>
      </c>
      <c r="K167" s="88">
        <v>770.22</v>
      </c>
      <c r="L167" s="83">
        <v>782.34</v>
      </c>
      <c r="M167" s="88">
        <v>493.41</v>
      </c>
      <c r="N167" s="88"/>
      <c r="O167" s="83"/>
      <c r="P167" s="83"/>
      <c r="Q167" s="83"/>
      <c r="R167" s="99">
        <f>SUM(F167:Q167)</f>
        <v>5114.7300000000005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</row>
    <row r="168" spans="1:107" ht="33.75">
      <c r="A168" s="74"/>
      <c r="B168" s="74"/>
      <c r="C168" s="54" t="s">
        <v>238</v>
      </c>
      <c r="D168" s="59" t="s">
        <v>237</v>
      </c>
      <c r="E168" s="72" t="s">
        <v>280</v>
      </c>
      <c r="F168" s="62">
        <f>243+315</f>
        <v>558</v>
      </c>
      <c r="G168" s="62">
        <v>315</v>
      </c>
      <c r="H168" s="62">
        <v>324</v>
      </c>
      <c r="I168" s="62">
        <v>189</v>
      </c>
      <c r="J168" s="141">
        <v>0</v>
      </c>
      <c r="K168" s="141">
        <v>0</v>
      </c>
      <c r="L168" s="141">
        <v>0</v>
      </c>
      <c r="M168" s="141">
        <v>0</v>
      </c>
      <c r="N168" s="62"/>
      <c r="O168" s="62"/>
      <c r="P168" s="62"/>
      <c r="Q168" s="62"/>
      <c r="R168" s="99">
        <f>SUM(F168:I168)</f>
        <v>1386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</row>
    <row r="169" spans="1:107" ht="33.75">
      <c r="A169" s="124"/>
      <c r="B169" s="124"/>
      <c r="C169" s="54" t="s">
        <v>318</v>
      </c>
      <c r="D169" s="59" t="s">
        <v>319</v>
      </c>
      <c r="E169" s="134" t="s">
        <v>320</v>
      </c>
      <c r="F169" s="62">
        <v>0</v>
      </c>
      <c r="G169" s="62">
        <v>0</v>
      </c>
      <c r="H169" s="62">
        <v>0</v>
      </c>
      <c r="I169" s="62">
        <v>0</v>
      </c>
      <c r="J169" s="131">
        <v>0</v>
      </c>
      <c r="K169" s="121">
        <v>0</v>
      </c>
      <c r="L169" s="62">
        <v>216</v>
      </c>
      <c r="M169" s="62">
        <v>216</v>
      </c>
      <c r="N169" s="62"/>
      <c r="O169" s="62"/>
      <c r="P169" s="62"/>
      <c r="Q169" s="62"/>
      <c r="R169" s="99">
        <f>SUM(K169:Q169)</f>
        <v>432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</row>
    <row r="170" spans="1:155" s="4" customFormat="1" ht="11.25">
      <c r="A170" s="5"/>
      <c r="B170" s="16"/>
      <c r="C170" s="10"/>
      <c r="D170" s="10"/>
      <c r="E170" s="10"/>
      <c r="F170" s="23">
        <f>SUM(F167:F168)</f>
        <v>1159.71</v>
      </c>
      <c r="G170" s="23">
        <f aca="true" t="shared" si="22" ref="G170:Q170">SUM(G167:G168)</f>
        <v>916.71</v>
      </c>
      <c r="H170" s="23">
        <f t="shared" si="22"/>
        <v>985.92</v>
      </c>
      <c r="I170" s="23">
        <f t="shared" si="22"/>
        <v>790.71</v>
      </c>
      <c r="J170" s="23">
        <f>SUM(J167:J168)</f>
        <v>601.71</v>
      </c>
      <c r="K170" s="23">
        <f>SUM(K167:K169)</f>
        <v>770.22</v>
      </c>
      <c r="L170" s="23">
        <f>SUM(L167:L169)</f>
        <v>998.34</v>
      </c>
      <c r="M170" s="79">
        <f>SUM(M167:M169)</f>
        <v>709.4100000000001</v>
      </c>
      <c r="N170" s="79">
        <f t="shared" si="22"/>
        <v>0</v>
      </c>
      <c r="O170" s="79">
        <f>SUM(O167:O168)</f>
        <v>0</v>
      </c>
      <c r="P170" s="79">
        <f>SUM(P167:P168)</f>
        <v>0</v>
      </c>
      <c r="Q170" s="79">
        <f t="shared" si="22"/>
        <v>0</v>
      </c>
      <c r="R170" s="102">
        <f>SUM(F170:Q170)</f>
        <v>6932.7300000000005</v>
      </c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</row>
    <row r="171" spans="1:155" s="5" customFormat="1" ht="11.25">
      <c r="A171" s="28"/>
      <c r="B171" s="29"/>
      <c r="C171" s="29"/>
      <c r="D171" s="29"/>
      <c r="E171" s="29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38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</row>
    <row r="172" spans="1:18" s="29" customFormat="1" ht="11.25">
      <c r="A172" s="28"/>
      <c r="C172" s="146" t="s">
        <v>286</v>
      </c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</row>
    <row r="173" spans="1:18" s="29" customFormat="1" ht="56.25">
      <c r="A173" s="28"/>
      <c r="C173" s="57" t="s">
        <v>289</v>
      </c>
      <c r="D173" s="111" t="s">
        <v>287</v>
      </c>
      <c r="E173" s="58" t="s">
        <v>288</v>
      </c>
      <c r="F173" s="103">
        <v>0</v>
      </c>
      <c r="G173" s="103">
        <v>0</v>
      </c>
      <c r="H173" s="103">
        <v>0</v>
      </c>
      <c r="I173" s="103">
        <v>0</v>
      </c>
      <c r="J173" s="123">
        <v>0</v>
      </c>
      <c r="K173" s="123">
        <v>0</v>
      </c>
      <c r="L173" s="123">
        <v>0</v>
      </c>
      <c r="M173" s="123">
        <v>0</v>
      </c>
      <c r="N173" s="123"/>
      <c r="O173" s="128"/>
      <c r="P173" s="123"/>
      <c r="Q173" s="128"/>
      <c r="R173" s="126">
        <f>SUM(F173:Q173)</f>
        <v>0</v>
      </c>
    </row>
    <row r="174" spans="1:18" s="29" customFormat="1" ht="11.25">
      <c r="A174" s="28"/>
      <c r="C174" s="18" t="s">
        <v>0</v>
      </c>
      <c r="D174" s="18"/>
      <c r="E174" s="18"/>
      <c r="F174" s="129">
        <f>SUM(F173)</f>
        <v>0</v>
      </c>
      <c r="G174" s="129">
        <f>SUM(G173)</f>
        <v>0</v>
      </c>
      <c r="H174" s="129">
        <f aca="true" t="shared" si="23" ref="H174:Q174">SUM(H173)</f>
        <v>0</v>
      </c>
      <c r="I174" s="129">
        <f t="shared" si="23"/>
        <v>0</v>
      </c>
      <c r="J174" s="129">
        <f t="shared" si="23"/>
        <v>0</v>
      </c>
      <c r="K174" s="129">
        <f>SUM(K173)</f>
        <v>0</v>
      </c>
      <c r="L174" s="129">
        <f>L173</f>
        <v>0</v>
      </c>
      <c r="M174" s="129">
        <f t="shared" si="23"/>
        <v>0</v>
      </c>
      <c r="N174" s="129">
        <f t="shared" si="23"/>
        <v>0</v>
      </c>
      <c r="O174" s="129">
        <f t="shared" si="23"/>
        <v>0</v>
      </c>
      <c r="P174" s="129">
        <f t="shared" si="23"/>
        <v>0</v>
      </c>
      <c r="Q174" s="129">
        <f t="shared" si="23"/>
        <v>0</v>
      </c>
      <c r="R174" s="130">
        <f>SUM(F174:Q174)</f>
        <v>0</v>
      </c>
    </row>
    <row r="175" spans="1:18" s="29" customFormat="1" ht="11.25">
      <c r="A175" s="28"/>
      <c r="C175" s="114"/>
      <c r="D175" s="115"/>
      <c r="E175" s="116"/>
      <c r="F175" s="117"/>
      <c r="G175" s="117"/>
      <c r="H175" s="117"/>
      <c r="I175" s="117"/>
      <c r="J175" s="118"/>
      <c r="K175" s="119"/>
      <c r="L175" s="119"/>
      <c r="M175" s="118"/>
      <c r="N175" s="118"/>
      <c r="O175" s="119"/>
      <c r="P175" s="118"/>
      <c r="Q175" s="119"/>
      <c r="R175" s="120"/>
    </row>
    <row r="176" spans="1:18" s="29" customFormat="1" ht="11.25">
      <c r="A176" s="28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38"/>
    </row>
    <row r="177" spans="1:18" ht="11.25">
      <c r="A177" s="8"/>
      <c r="B177" s="25"/>
      <c r="C177" s="146" t="s">
        <v>205</v>
      </c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</row>
    <row r="178" spans="1:18" ht="22.5">
      <c r="A178" s="8"/>
      <c r="B178" s="25"/>
      <c r="C178" s="24" t="s">
        <v>290</v>
      </c>
      <c r="D178" s="111" t="s">
        <v>204</v>
      </c>
      <c r="E178" s="58" t="s">
        <v>212</v>
      </c>
      <c r="F178" s="103">
        <v>0</v>
      </c>
      <c r="G178" s="104">
        <v>1872</v>
      </c>
      <c r="H178" s="103">
        <v>0</v>
      </c>
      <c r="I178" s="103">
        <v>0</v>
      </c>
      <c r="J178" s="83">
        <v>0</v>
      </c>
      <c r="K178" s="83">
        <v>0</v>
      </c>
      <c r="L178" s="83">
        <v>0</v>
      </c>
      <c r="M178" s="83">
        <v>0</v>
      </c>
      <c r="N178" s="83"/>
      <c r="O178" s="90"/>
      <c r="P178" s="83"/>
      <c r="Q178" s="90"/>
      <c r="R178" s="99">
        <f>SUM(F178:Q178)</f>
        <v>1872</v>
      </c>
    </row>
    <row r="179" spans="1:18" s="4" customFormat="1" ht="11.25">
      <c r="A179" s="5"/>
      <c r="B179" s="16"/>
      <c r="C179" s="18" t="s">
        <v>0</v>
      </c>
      <c r="D179" s="18"/>
      <c r="E179" s="18"/>
      <c r="F179" s="19">
        <f>SUM(F178)</f>
        <v>0</v>
      </c>
      <c r="G179" s="19">
        <f>SUM(G178)</f>
        <v>1872</v>
      </c>
      <c r="H179" s="19">
        <f aca="true" t="shared" si="24" ref="H179:Q179">SUM(H178)</f>
        <v>0</v>
      </c>
      <c r="I179" s="19">
        <f t="shared" si="24"/>
        <v>0</v>
      </c>
      <c r="J179" s="19">
        <f t="shared" si="24"/>
        <v>0</v>
      </c>
      <c r="K179" s="19">
        <f>SUM(K178)</f>
        <v>0</v>
      </c>
      <c r="L179" s="19">
        <f>L178</f>
        <v>0</v>
      </c>
      <c r="M179" s="19">
        <f t="shared" si="24"/>
        <v>0</v>
      </c>
      <c r="N179" s="19">
        <f t="shared" si="24"/>
        <v>0</v>
      </c>
      <c r="O179" s="19">
        <f t="shared" si="24"/>
        <v>0</v>
      </c>
      <c r="P179" s="19">
        <f t="shared" si="24"/>
        <v>0</v>
      </c>
      <c r="Q179" s="19">
        <f t="shared" si="24"/>
        <v>0</v>
      </c>
      <c r="R179" s="102">
        <f>SUM(F179:Q179)</f>
        <v>1872</v>
      </c>
    </row>
    <row r="180" spans="1:18" s="4" customFormat="1" ht="11.25">
      <c r="A180" s="29"/>
      <c r="B180" s="92"/>
      <c r="C180" s="39"/>
      <c r="D180" s="39"/>
      <c r="E180" s="39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120"/>
    </row>
    <row r="181" spans="1:18" s="4" customFormat="1" ht="11.25">
      <c r="A181" s="29"/>
      <c r="B181" s="92"/>
      <c r="C181" s="39"/>
      <c r="D181" s="39"/>
      <c r="E181" s="39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2" spans="3:18" ht="11.25">
      <c r="C182" s="146" t="s">
        <v>339</v>
      </c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</row>
    <row r="183" spans="3:18" ht="22.5">
      <c r="C183" s="24" t="s">
        <v>337</v>
      </c>
      <c r="D183" s="111" t="s">
        <v>340</v>
      </c>
      <c r="E183" s="58" t="s">
        <v>338</v>
      </c>
      <c r="F183" s="103" t="s">
        <v>291</v>
      </c>
      <c r="G183" s="104" t="s">
        <v>291</v>
      </c>
      <c r="H183" s="103" t="s">
        <v>291</v>
      </c>
      <c r="I183" s="103" t="s">
        <v>291</v>
      </c>
      <c r="J183" s="104">
        <v>0</v>
      </c>
      <c r="K183" s="104">
        <v>0</v>
      </c>
      <c r="L183" s="104">
        <v>0</v>
      </c>
      <c r="M183" s="83">
        <v>7225</v>
      </c>
      <c r="N183" s="83"/>
      <c r="O183" s="90"/>
      <c r="P183" s="83"/>
      <c r="Q183" s="90"/>
      <c r="R183" s="99">
        <f>SUM(F183:Q183)</f>
        <v>7225</v>
      </c>
    </row>
    <row r="184" spans="3:18" ht="11.25">
      <c r="C184" s="18" t="s">
        <v>0</v>
      </c>
      <c r="D184" s="18"/>
      <c r="E184" s="18"/>
      <c r="F184" s="19">
        <f>SUM(F183)</f>
        <v>0</v>
      </c>
      <c r="G184" s="162">
        <f>SUM(G183)</f>
        <v>0</v>
      </c>
      <c r="H184" s="162">
        <f>SUM(H183)</f>
        <v>0</v>
      </c>
      <c r="I184" s="162">
        <f>SUM(I183)</f>
        <v>0</v>
      </c>
      <c r="J184" s="162">
        <f>SUM(J183)</f>
        <v>0</v>
      </c>
      <c r="K184" s="162">
        <f>SUM(K183)</f>
        <v>0</v>
      </c>
      <c r="L184" s="162">
        <f>L183</f>
        <v>0</v>
      </c>
      <c r="M184" s="19">
        <f aca="true" t="shared" si="25" ref="M184:R184">SUM(M183)</f>
        <v>7225</v>
      </c>
      <c r="N184" s="19">
        <f t="shared" si="25"/>
        <v>0</v>
      </c>
      <c r="O184" s="19">
        <f t="shared" si="25"/>
        <v>0</v>
      </c>
      <c r="P184" s="19">
        <f t="shared" si="25"/>
        <v>0</v>
      </c>
      <c r="Q184" s="19">
        <f t="shared" si="25"/>
        <v>0</v>
      </c>
      <c r="R184" s="102">
        <f>SUM(F184:Q184)</f>
        <v>7225</v>
      </c>
    </row>
  </sheetData>
  <sheetProtection/>
  <mergeCells count="33">
    <mergeCell ref="D162:D163"/>
    <mergeCell ref="E162:E163"/>
    <mergeCell ref="C182:R182"/>
    <mergeCell ref="C98:R98"/>
    <mergeCell ref="C172:R172"/>
    <mergeCell ref="C177:R177"/>
    <mergeCell ref="C138:R138"/>
    <mergeCell ref="C133:R133"/>
    <mergeCell ref="C94:R94"/>
    <mergeCell ref="C107:R107"/>
    <mergeCell ref="C159:R159"/>
    <mergeCell ref="D160:D161"/>
    <mergeCell ref="C162:C163"/>
    <mergeCell ref="C160:C161"/>
    <mergeCell ref="C2:R2"/>
    <mergeCell ref="C102:R102"/>
    <mergeCell ref="C111:R111"/>
    <mergeCell ref="C4:R4"/>
    <mergeCell ref="A79:R79"/>
    <mergeCell ref="A23:R23"/>
    <mergeCell ref="A88:R88"/>
    <mergeCell ref="A7:R7"/>
    <mergeCell ref="C82:R82"/>
    <mergeCell ref="E160:E161"/>
    <mergeCell ref="A19:R19"/>
    <mergeCell ref="A83:R83"/>
    <mergeCell ref="C166:R166"/>
    <mergeCell ref="C148:R148"/>
    <mergeCell ref="C117:R117"/>
    <mergeCell ref="C124:R124"/>
    <mergeCell ref="C143:R143"/>
    <mergeCell ref="C155:R155"/>
    <mergeCell ref="C128:R12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Priscila Heloisa Salatino</cp:lastModifiedBy>
  <cp:lastPrinted>2020-05-18T13:11:31Z</cp:lastPrinted>
  <dcterms:created xsi:type="dcterms:W3CDTF">2011-09-02T13:51:41Z</dcterms:created>
  <dcterms:modified xsi:type="dcterms:W3CDTF">2020-09-29T20:24:02Z</dcterms:modified>
  <cp:category/>
  <cp:version/>
  <cp:contentType/>
  <cp:contentStatus/>
</cp:coreProperties>
</file>