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1\"/>
    </mc:Choice>
  </mc:AlternateContent>
  <xr:revisionPtr revIDLastSave="0" documentId="13_ncr:1_{727ACD1F-09C7-4334-B9EE-BCF1707D145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1" sheetId="2" r:id="rId1"/>
  </sheets>
  <calcPr calcId="191029"/>
</workbook>
</file>

<file path=xl/calcChain.xml><?xml version="1.0" encoding="utf-8"?>
<calcChain xmlns="http://schemas.openxmlformats.org/spreadsheetml/2006/main">
  <c r="N50" i="2" l="1"/>
  <c r="M51" i="2"/>
  <c r="L51" i="2"/>
  <c r="K51" i="2"/>
  <c r="J51" i="2"/>
  <c r="I51" i="2"/>
  <c r="H51" i="2"/>
  <c r="G51" i="2"/>
  <c r="F51" i="2"/>
  <c r="E51" i="2"/>
  <c r="D51" i="2"/>
  <c r="C51" i="2"/>
  <c r="B51" i="2"/>
  <c r="N45" i="2" l="1"/>
  <c r="N44" i="2"/>
  <c r="N43" i="2"/>
  <c r="N42" i="2"/>
  <c r="N41" i="2"/>
  <c r="N40" i="2"/>
  <c r="N39" i="2"/>
  <c r="N38" i="2"/>
  <c r="N37" i="2"/>
  <c r="N35" i="2"/>
  <c r="N34" i="2"/>
  <c r="N33" i="2"/>
  <c r="N31" i="2"/>
  <c r="N30" i="2"/>
  <c r="N29" i="2"/>
  <c r="N26" i="2"/>
  <c r="N25" i="2"/>
  <c r="N23" i="2"/>
  <c r="N22" i="2"/>
  <c r="N21" i="2"/>
  <c r="N20" i="2"/>
  <c r="N19" i="2"/>
  <c r="N18" i="2"/>
  <c r="B32" i="2"/>
  <c r="B17" i="2"/>
  <c r="M36" i="2"/>
  <c r="L36" i="2"/>
  <c r="K36" i="2"/>
  <c r="J36" i="2"/>
  <c r="I36" i="2"/>
  <c r="H36" i="2"/>
  <c r="G36" i="2"/>
  <c r="F36" i="2"/>
  <c r="E36" i="2"/>
  <c r="D36" i="2"/>
  <c r="C36" i="2"/>
  <c r="B36" i="2"/>
  <c r="N49" i="2"/>
  <c r="N51" i="2" s="1"/>
  <c r="N13" i="2"/>
  <c r="N12" i="2"/>
  <c r="N11" i="2"/>
  <c r="N10" i="2"/>
  <c r="C32" i="2"/>
  <c r="D32" i="2"/>
  <c r="E32" i="2"/>
  <c r="F32" i="2"/>
  <c r="G32" i="2"/>
  <c r="H32" i="2"/>
  <c r="I32" i="2"/>
  <c r="J32" i="2"/>
  <c r="K32" i="2"/>
  <c r="L32" i="2"/>
  <c r="M32" i="2"/>
  <c r="C28" i="2"/>
  <c r="D28" i="2"/>
  <c r="E28" i="2"/>
  <c r="F28" i="2"/>
  <c r="F27" i="2" s="1"/>
  <c r="G28" i="2"/>
  <c r="G27" i="2" s="1"/>
  <c r="H28" i="2"/>
  <c r="H27" i="2" s="1"/>
  <c r="I28" i="2"/>
  <c r="I27" i="2" s="1"/>
  <c r="J28" i="2"/>
  <c r="J27" i="2" s="1"/>
  <c r="K28" i="2"/>
  <c r="K27" i="2" s="1"/>
  <c r="L28" i="2"/>
  <c r="L27" i="2" s="1"/>
  <c r="M28" i="2"/>
  <c r="M27" i="2" s="1"/>
  <c r="B28" i="2"/>
  <c r="B27" i="2" s="1"/>
  <c r="C27" i="2"/>
  <c r="D27" i="2"/>
  <c r="E27" i="2"/>
  <c r="C24" i="2"/>
  <c r="C17" i="2" s="1"/>
  <c r="D24" i="2"/>
  <c r="D17" i="2" s="1"/>
  <c r="E24" i="2"/>
  <c r="E17" i="2" s="1"/>
  <c r="F24" i="2"/>
  <c r="F17" i="2" s="1"/>
  <c r="G24" i="2"/>
  <c r="G17" i="2" s="1"/>
  <c r="H24" i="2"/>
  <c r="H17" i="2" s="1"/>
  <c r="I24" i="2"/>
  <c r="I17" i="2" s="1"/>
  <c r="J24" i="2"/>
  <c r="J17" i="2" s="1"/>
  <c r="K24" i="2"/>
  <c r="K17" i="2" s="1"/>
  <c r="L24" i="2"/>
  <c r="L17" i="2" s="1"/>
  <c r="M24" i="2"/>
  <c r="M17" i="2" s="1"/>
  <c r="B24" i="2"/>
  <c r="C14" i="2"/>
  <c r="D14" i="2"/>
  <c r="E14" i="2"/>
  <c r="F14" i="2"/>
  <c r="G14" i="2"/>
  <c r="H14" i="2"/>
  <c r="I14" i="2"/>
  <c r="J14" i="2"/>
  <c r="K14" i="2"/>
  <c r="L14" i="2"/>
  <c r="M14" i="2"/>
  <c r="B14" i="2"/>
  <c r="N36" i="2" l="1"/>
  <c r="N28" i="2"/>
  <c r="N32" i="2"/>
  <c r="N27" i="2"/>
  <c r="N24" i="2"/>
  <c r="B46" i="2"/>
  <c r="B53" i="2" s="1"/>
  <c r="B55" i="2" s="1"/>
  <c r="N17" i="2"/>
  <c r="C46" i="2"/>
  <c r="C53" i="2" s="1"/>
  <c r="C55" i="2" s="1"/>
  <c r="D46" i="2"/>
  <c r="D53" i="2" s="1"/>
  <c r="D55" i="2" s="1"/>
  <c r="K46" i="2"/>
  <c r="K53" i="2" s="1"/>
  <c r="K55" i="2" s="1"/>
  <c r="M46" i="2"/>
  <c r="M53" i="2" s="1"/>
  <c r="M55" i="2" s="1"/>
  <c r="L46" i="2"/>
  <c r="L53" i="2" s="1"/>
  <c r="L55" i="2" s="1"/>
  <c r="J46" i="2"/>
  <c r="J53" i="2" s="1"/>
  <c r="J55" i="2" s="1"/>
  <c r="I46" i="2"/>
  <c r="I53" i="2" s="1"/>
  <c r="I55" i="2" s="1"/>
  <c r="E46" i="2"/>
  <c r="E53" i="2" s="1"/>
  <c r="E55" i="2" s="1"/>
  <c r="H46" i="2"/>
  <c r="H53" i="2" s="1"/>
  <c r="H55" i="2" s="1"/>
  <c r="N14" i="2"/>
  <c r="G46" i="2"/>
  <c r="G53" i="2" s="1"/>
  <c r="G55" i="2" s="1"/>
  <c r="F46" i="2"/>
  <c r="F53" i="2" s="1"/>
  <c r="F55" i="2" s="1"/>
  <c r="N46" i="2" l="1"/>
  <c r="N53" i="2" s="1"/>
  <c r="N55" i="2" s="1"/>
</calcChain>
</file>

<file path=xl/sharedStrings.xml><?xml version="1.0" encoding="utf-8"?>
<sst xmlns="http://schemas.openxmlformats.org/spreadsheetml/2006/main" count="60" uniqueCount="60">
  <si>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</si>
  <si>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</si>
  <si>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</si>
  <si>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</si>
  <si>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</si>
  <si>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</si>
  <si>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</si>
  <si>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</si>
  <si>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</si>
  <si>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</si>
  <si>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</si>
  <si>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</si>
  <si>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</si>
  <si>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</si>
  <si>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Reembolso de Despesas</t>
  </si>
  <si>
    <t>Outras Receitas</t>
  </si>
  <si>
    <t>Despesas Operacionais</t>
  </si>
  <si>
    <t>Pessoal</t>
  </si>
  <si>
    <t>Ordenados</t>
  </si>
  <si>
    <t>Encargos Sociais</t>
  </si>
  <si>
    <t>Provisões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</si>
  <si>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</si>
  <si>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</si>
  <si>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</si>
  <si>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</si>
  <si>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</si>
  <si>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</si>
  <si>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</si>
  <si>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</si>
  <si>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</si>
  <si>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</si>
  <si>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</si>
  <si>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</si>
  <si>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</si>
  <si>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</si>
  <si>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</si>
  <si>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</si>
  <si>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</si>
  <si>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</si>
  <si>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</si>
  <si>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Rescisões com Encargos</t>
  </si>
  <si>
    <t>Outras Despesas com Pessoal</t>
  </si>
  <si>
    <t>13º com Encargos</t>
  </si>
  <si>
    <t>Férias com Encargos</t>
  </si>
  <si>
    <t>Tributárias</t>
  </si>
  <si>
    <t>Financeiras</t>
  </si>
  <si>
    <t>Manutenção Predial</t>
  </si>
  <si>
    <t>Materiais e Medicamento</t>
  </si>
  <si>
    <t>Materiais de Consumo</t>
  </si>
  <si>
    <t>Ressarcimento por Rateio</t>
  </si>
  <si>
    <t xml:space="preserve">Outras Despesas </t>
  </si>
  <si>
    <t>Horas Extras</t>
  </si>
  <si>
    <t>Órteses, Próteses e Materiais Especiais</t>
  </si>
  <si>
    <t>Ações Judiciais</t>
  </si>
  <si>
    <t>Trabalhistas</t>
  </si>
  <si>
    <t>Cíveis</t>
  </si>
  <si>
    <t>Outras Ações Judiciais</t>
  </si>
  <si>
    <t>Utilidade Pública (energia elétrica, GLP, telefone, água, esgoto, correios, etc.)</t>
  </si>
  <si>
    <t>Mobiliário</t>
  </si>
  <si>
    <t>AME FERNANDÓPOLIS - Período: De 01 A 08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</si>
</sst>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/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35" borderId="1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76200</xdr:rowOff>
    </xdr:from>
    <xdr:to>
      <xdr:col>0</xdr:col>
      <xdr:colOff>2667001</xdr:colOff>
      <xdr:row>3</xdr:row>
      <xdr:rowOff>135255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824A05-E43F-4669-93FD-9854E28B3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1133475" y="76200"/>
          <a:ext cx="1533526" cy="63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showGridLines="0" tabSelected="1" zoomScaleNormal="100" workbookViewId="0">
      <selection activeCell="Q17" sqref="Q17"/>
    </sheetView>
  </sheetViews>
  <sheetFormatPr defaultRowHeight="15" x14ac:dyDescent="0.25"/>
  <cols>
    <col min="1" max="1" width="40.42578125" customWidth="1"/>
    <col min="2" max="2" width="11.7109375" bestFit="1" customWidth="1"/>
    <col min="3" max="4" width="11.7109375" customWidth="1"/>
    <col min="5" max="5" width="11.7109375" style="28" customWidth="1"/>
    <col min="6" max="9" width="11.7109375" customWidth="1"/>
    <col min="10" max="13" width="11.7109375" hidden="1" customWidth="1"/>
    <col min="14" max="14" width="12.7109375" bestFit="1" customWidth="1"/>
  </cols>
  <sheetData>
    <row r="1" spans="1:14" x14ac:dyDescent="0.25">
      <c r="C1" s="2" t="s">
        <v>30</v>
      </c>
    </row>
    <row r="5" spans="1:14" ht="15" customHeight="1" x14ac:dyDescent="0.25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customHeight="1" x14ac:dyDescent="0.25">
      <c r="A6" s="32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 customHeight="1" x14ac:dyDescent="0.25"/>
    <row r="8" spans="1:14" ht="15" customHeight="1" x14ac:dyDescent="0.25">
      <c r="A8" s="8" t="s">
        <v>32</v>
      </c>
      <c r="B8" s="20" t="s">
        <v>0</v>
      </c>
      <c r="C8" s="20" t="s">
        <v>1</v>
      </c>
      <c r="D8" s="20" t="s">
        <v>2</v>
      </c>
      <c r="E8" s="29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</row>
    <row r="9" spans="1:14" ht="15" customHeight="1" x14ac:dyDescent="0.25">
      <c r="A9" s="3" t="s">
        <v>31</v>
      </c>
      <c r="B9" s="4"/>
      <c r="C9" s="4"/>
      <c r="D9" s="4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9" t="s">
        <v>36</v>
      </c>
      <c r="B10" s="10">
        <v>434672</v>
      </c>
      <c r="C10" s="10">
        <v>434672</v>
      </c>
      <c r="D10" s="10">
        <v>434672</v>
      </c>
      <c r="E10" s="10">
        <v>434672</v>
      </c>
      <c r="F10" s="10">
        <v>434672</v>
      </c>
      <c r="G10" s="10">
        <v>434672</v>
      </c>
      <c r="H10" s="10">
        <v>434672</v>
      </c>
      <c r="I10" s="10">
        <v>434672</v>
      </c>
      <c r="J10" s="10"/>
      <c r="K10" s="10"/>
      <c r="L10" s="10"/>
      <c r="M10" s="10"/>
      <c r="N10" s="11">
        <f>SUM(B10:M10)</f>
        <v>3477376</v>
      </c>
    </row>
    <row r="11" spans="1:14" ht="15" customHeight="1" x14ac:dyDescent="0.25">
      <c r="A11" s="9" t="s">
        <v>13</v>
      </c>
      <c r="B11" s="10">
        <v>6.33</v>
      </c>
      <c r="C11" s="10">
        <v>8.69</v>
      </c>
      <c r="D11" s="10">
        <v>44.01</v>
      </c>
      <c r="E11" s="10">
        <v>116.64</v>
      </c>
      <c r="F11" s="10">
        <v>269.81</v>
      </c>
      <c r="G11" s="10">
        <v>452.08</v>
      </c>
      <c r="H11" s="10">
        <v>684.39</v>
      </c>
      <c r="I11" s="10">
        <v>1070.54</v>
      </c>
      <c r="J11" s="10"/>
      <c r="K11" s="10"/>
      <c r="L11" s="10"/>
      <c r="M11" s="10"/>
      <c r="N11" s="11">
        <f>SUM(B11:M11)</f>
        <v>2652.49</v>
      </c>
    </row>
    <row r="12" spans="1:14" ht="15" customHeight="1" x14ac:dyDescent="0.25">
      <c r="A12" s="9" t="s">
        <v>14</v>
      </c>
      <c r="B12" s="10">
        <v>964.36</v>
      </c>
      <c r="C12" s="10">
        <v>1025.67</v>
      </c>
      <c r="D12" s="10">
        <v>1089.25</v>
      </c>
      <c r="E12" s="10">
        <v>1048.26</v>
      </c>
      <c r="F12" s="10">
        <v>790.55</v>
      </c>
      <c r="G12" s="10">
        <v>721.23</v>
      </c>
      <c r="H12" s="10">
        <v>616.35</v>
      </c>
      <c r="I12" s="10">
        <v>464.71</v>
      </c>
      <c r="J12" s="10"/>
      <c r="K12" s="10"/>
      <c r="L12" s="10"/>
      <c r="M12" s="10"/>
      <c r="N12" s="11">
        <f>SUM(B12:M12)</f>
        <v>6720.38</v>
      </c>
    </row>
    <row r="13" spans="1:14" ht="15" customHeight="1" x14ac:dyDescent="0.25">
      <c r="A13" s="9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4">
        <v>124.15</v>
      </c>
      <c r="H13" s="10">
        <v>0</v>
      </c>
      <c r="I13" s="14">
        <v>0</v>
      </c>
      <c r="J13" s="10"/>
      <c r="K13" s="14"/>
      <c r="L13" s="10"/>
      <c r="M13" s="10"/>
      <c r="N13" s="11">
        <f>SUM(B13:M13)</f>
        <v>124.15</v>
      </c>
    </row>
    <row r="14" spans="1:14" ht="15" customHeight="1" x14ac:dyDescent="0.25">
      <c r="A14" s="16" t="s">
        <v>33</v>
      </c>
      <c r="B14" s="17">
        <f>SUM(B10:B13)</f>
        <v>435642.69</v>
      </c>
      <c r="C14" s="17">
        <f t="shared" ref="C14:N14" si="0">SUM(C10:C13)</f>
        <v>435706.36</v>
      </c>
      <c r="D14" s="17">
        <f t="shared" si="0"/>
        <v>435805.26</v>
      </c>
      <c r="E14" s="17">
        <f t="shared" si="0"/>
        <v>435836.9</v>
      </c>
      <c r="F14" s="17">
        <f t="shared" si="0"/>
        <v>435732.36</v>
      </c>
      <c r="G14" s="17">
        <f t="shared" si="0"/>
        <v>435969.46</v>
      </c>
      <c r="H14" s="17">
        <f t="shared" si="0"/>
        <v>435972.74</v>
      </c>
      <c r="I14" s="17">
        <f t="shared" si="0"/>
        <v>436207.25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3486873.02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16</v>
      </c>
      <c r="B16" s="4"/>
      <c r="C16" s="4"/>
      <c r="D16" s="4"/>
      <c r="E16" s="30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17</v>
      </c>
      <c r="B17" s="11">
        <f>SUM(B18:B24)</f>
        <v>200420.41</v>
      </c>
      <c r="C17" s="11">
        <f t="shared" ref="C17:M17" si="1">SUM(C18:C24)</f>
        <v>171337.13</v>
      </c>
      <c r="D17" s="11">
        <f t="shared" si="1"/>
        <v>187759.98</v>
      </c>
      <c r="E17" s="11">
        <f t="shared" si="1"/>
        <v>190145.71999999997</v>
      </c>
      <c r="F17" s="11">
        <f t="shared" si="1"/>
        <v>175179.16999999998</v>
      </c>
      <c r="G17" s="11">
        <f t="shared" si="1"/>
        <v>193811.02</v>
      </c>
      <c r="H17" s="11">
        <f t="shared" si="1"/>
        <v>188810.28999999998</v>
      </c>
      <c r="I17" s="11">
        <f t="shared" si="1"/>
        <v>201731.93000000002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>SUM(B17:M17)</f>
        <v>1509195.65</v>
      </c>
    </row>
    <row r="18" spans="1:14" ht="15" customHeight="1" x14ac:dyDescent="0.25">
      <c r="A18" s="9" t="s">
        <v>18</v>
      </c>
      <c r="B18" s="10">
        <v>138402.48000000001</v>
      </c>
      <c r="C18" s="10">
        <v>130146</v>
      </c>
      <c r="D18" s="10">
        <v>135683.91</v>
      </c>
      <c r="E18" s="10">
        <v>138257.06</v>
      </c>
      <c r="F18" s="10">
        <v>125076.04</v>
      </c>
      <c r="G18" s="10">
        <v>136786.41</v>
      </c>
      <c r="H18" s="10">
        <v>136004.97</v>
      </c>
      <c r="I18" s="10">
        <v>135538.38</v>
      </c>
      <c r="J18" s="10"/>
      <c r="K18" s="10"/>
      <c r="L18" s="10"/>
      <c r="M18" s="10"/>
      <c r="N18" s="11">
        <f t="shared" ref="N18:N46" si="2">SUM(B18:M18)</f>
        <v>1075895.25</v>
      </c>
    </row>
    <row r="19" spans="1:14" ht="15" customHeight="1" x14ac:dyDescent="0.25">
      <c r="A19" s="9" t="s">
        <v>21</v>
      </c>
      <c r="B19" s="10">
        <v>9648</v>
      </c>
      <c r="C19" s="10">
        <v>9648</v>
      </c>
      <c r="D19" s="10">
        <v>9514</v>
      </c>
      <c r="E19" s="10">
        <v>9380</v>
      </c>
      <c r="F19" s="10">
        <v>9380</v>
      </c>
      <c r="G19" s="10">
        <v>9112</v>
      </c>
      <c r="H19" s="10">
        <v>9112</v>
      </c>
      <c r="I19" s="10">
        <v>9112</v>
      </c>
      <c r="J19" s="10"/>
      <c r="K19" s="10"/>
      <c r="L19" s="10"/>
      <c r="M19" s="10"/>
      <c r="N19" s="11">
        <f t="shared" si="2"/>
        <v>74906</v>
      </c>
    </row>
    <row r="20" spans="1:14" ht="15" hidden="1" customHeight="1" x14ac:dyDescent="0.25">
      <c r="A20" s="9" t="s">
        <v>51</v>
      </c>
      <c r="B20" s="10">
        <v>0</v>
      </c>
      <c r="C20" s="10">
        <v>0</v>
      </c>
      <c r="D20" s="10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2"/>
        <v>0</v>
      </c>
    </row>
    <row r="21" spans="1:14" ht="15" customHeight="1" x14ac:dyDescent="0.25">
      <c r="A21" s="9" t="s">
        <v>19</v>
      </c>
      <c r="B21" s="10">
        <v>11605.84</v>
      </c>
      <c r="C21" s="10">
        <v>10674.23</v>
      </c>
      <c r="D21" s="10">
        <v>11117.2</v>
      </c>
      <c r="E21" s="10">
        <v>11109.58</v>
      </c>
      <c r="F21" s="10">
        <v>10128.799999999999</v>
      </c>
      <c r="G21" s="10">
        <v>10942.93</v>
      </c>
      <c r="H21" s="10">
        <v>10886.4</v>
      </c>
      <c r="I21" s="10">
        <v>11183.7</v>
      </c>
      <c r="J21" s="10"/>
      <c r="K21" s="10"/>
      <c r="L21" s="10"/>
      <c r="M21" s="10"/>
      <c r="N21" s="11">
        <f t="shared" si="2"/>
        <v>87648.680000000008</v>
      </c>
    </row>
    <row r="22" spans="1:14" ht="15" customHeight="1" x14ac:dyDescent="0.25">
      <c r="A22" s="9" t="s">
        <v>40</v>
      </c>
      <c r="B22" s="10">
        <v>7143.13</v>
      </c>
      <c r="C22" s="10">
        <v>0</v>
      </c>
      <c r="D22" s="10">
        <v>0</v>
      </c>
      <c r="E22" s="10">
        <v>0</v>
      </c>
      <c r="F22" s="10">
        <v>289.19</v>
      </c>
      <c r="G22" s="10">
        <v>0</v>
      </c>
      <c r="H22" s="10">
        <v>0</v>
      </c>
      <c r="I22" s="10">
        <v>4689.2299999999996</v>
      </c>
      <c r="J22" s="10"/>
      <c r="K22" s="10"/>
      <c r="L22" s="10"/>
      <c r="M22" s="10"/>
      <c r="N22" s="11">
        <f t="shared" si="2"/>
        <v>12121.55</v>
      </c>
    </row>
    <row r="23" spans="1:14" ht="15" hidden="1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2"/>
        <v>0</v>
      </c>
    </row>
    <row r="24" spans="1:14" ht="15" customHeight="1" x14ac:dyDescent="0.25">
      <c r="A24" s="13" t="s">
        <v>20</v>
      </c>
      <c r="B24" s="11">
        <f>SUM(B25:B26)</f>
        <v>33620.959999999999</v>
      </c>
      <c r="C24" s="11">
        <f t="shared" ref="C24:M24" si="3">SUM(C25:C26)</f>
        <v>20868.900000000001</v>
      </c>
      <c r="D24" s="11">
        <f t="shared" si="3"/>
        <v>31444.870000000003</v>
      </c>
      <c r="E24" s="11">
        <f t="shared" si="3"/>
        <v>31399.08</v>
      </c>
      <c r="F24" s="11">
        <f t="shared" si="3"/>
        <v>30305.14</v>
      </c>
      <c r="G24" s="11">
        <f t="shared" si="3"/>
        <v>36969.68</v>
      </c>
      <c r="H24" s="11">
        <f t="shared" si="3"/>
        <v>32806.92</v>
      </c>
      <c r="I24" s="11">
        <f t="shared" si="3"/>
        <v>41208.619999999995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2"/>
        <v>258624.16999999998</v>
      </c>
    </row>
    <row r="25" spans="1:14" ht="15" customHeight="1" x14ac:dyDescent="0.25">
      <c r="A25" s="9" t="s">
        <v>42</v>
      </c>
      <c r="B25" s="10">
        <v>14370.85</v>
      </c>
      <c r="C25" s="10">
        <v>12911.92</v>
      </c>
      <c r="D25" s="10">
        <v>13488.83</v>
      </c>
      <c r="E25" s="10">
        <v>13401.67</v>
      </c>
      <c r="F25" s="10">
        <v>12516.48</v>
      </c>
      <c r="G25" s="10">
        <v>15747.79</v>
      </c>
      <c r="H25" s="10">
        <v>13779.85</v>
      </c>
      <c r="I25" s="10">
        <v>17924.66</v>
      </c>
      <c r="J25" s="10"/>
      <c r="K25" s="10"/>
      <c r="L25" s="10"/>
      <c r="M25" s="10"/>
      <c r="N25" s="11">
        <f t="shared" si="2"/>
        <v>114142.05000000002</v>
      </c>
    </row>
    <row r="26" spans="1:14" ht="15" customHeight="1" x14ac:dyDescent="0.25">
      <c r="A26" s="9" t="s">
        <v>43</v>
      </c>
      <c r="B26" s="10">
        <v>19250.11</v>
      </c>
      <c r="C26" s="10">
        <v>7956.98</v>
      </c>
      <c r="D26" s="10">
        <v>17956.04</v>
      </c>
      <c r="E26" s="10">
        <v>17997.41</v>
      </c>
      <c r="F26" s="10">
        <v>17788.66</v>
      </c>
      <c r="G26" s="10">
        <v>21221.89</v>
      </c>
      <c r="H26" s="10">
        <v>19027.07</v>
      </c>
      <c r="I26" s="10">
        <v>23283.96</v>
      </c>
      <c r="J26" s="10"/>
      <c r="K26" s="10"/>
      <c r="L26" s="10"/>
      <c r="M26" s="10"/>
      <c r="N26" s="11">
        <f t="shared" si="2"/>
        <v>144482.12</v>
      </c>
    </row>
    <row r="27" spans="1:14" ht="15" customHeight="1" x14ac:dyDescent="0.25">
      <c r="A27" s="13" t="s">
        <v>22</v>
      </c>
      <c r="B27" s="11">
        <f>SUM(B28,B31)</f>
        <v>180020</v>
      </c>
      <c r="C27" s="11">
        <f t="shared" ref="C27:M27" si="4">SUM(C28,C31)</f>
        <v>185975.11</v>
      </c>
      <c r="D27" s="11">
        <f t="shared" si="4"/>
        <v>199080.1</v>
      </c>
      <c r="E27" s="11">
        <f t="shared" si="4"/>
        <v>183909.84999999998</v>
      </c>
      <c r="F27" s="11">
        <f t="shared" si="4"/>
        <v>186255.89</v>
      </c>
      <c r="G27" s="11">
        <f t="shared" si="4"/>
        <v>186576.59999999998</v>
      </c>
      <c r="H27" s="11">
        <f t="shared" si="4"/>
        <v>176875.82</v>
      </c>
      <c r="I27" s="11">
        <f t="shared" si="4"/>
        <v>186363.28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2"/>
        <v>1485056.65</v>
      </c>
    </row>
    <row r="28" spans="1:14" ht="15" customHeight="1" x14ac:dyDescent="0.25">
      <c r="A28" s="13" t="s">
        <v>23</v>
      </c>
      <c r="B28" s="11">
        <f>SUM(B29:B30)</f>
        <v>149758.92000000001</v>
      </c>
      <c r="C28" s="11">
        <f t="shared" ref="C28:M28" si="5">SUM(C29:C30)</f>
        <v>157007.03</v>
      </c>
      <c r="D28" s="11">
        <f t="shared" si="5"/>
        <v>169648.23</v>
      </c>
      <c r="E28" s="11">
        <f t="shared" si="5"/>
        <v>154602.07999999999</v>
      </c>
      <c r="F28" s="11">
        <f t="shared" si="5"/>
        <v>158526.56</v>
      </c>
      <c r="G28" s="11">
        <f t="shared" si="5"/>
        <v>158271.24</v>
      </c>
      <c r="H28" s="11">
        <f t="shared" si="5"/>
        <v>149405.28</v>
      </c>
      <c r="I28" s="11">
        <f t="shared" si="5"/>
        <v>157889.97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2"/>
        <v>1255109.31</v>
      </c>
    </row>
    <row r="29" spans="1:14" ht="15" customHeight="1" x14ac:dyDescent="0.25">
      <c r="A29" s="9" t="s">
        <v>24</v>
      </c>
      <c r="B29" s="10">
        <v>149758.92000000001</v>
      </c>
      <c r="C29" s="10">
        <v>157007.03</v>
      </c>
      <c r="D29" s="10">
        <v>169648.23</v>
      </c>
      <c r="E29" s="10">
        <v>154602.07999999999</v>
      </c>
      <c r="F29" s="10">
        <v>158526.56</v>
      </c>
      <c r="G29" s="10">
        <v>158271.24</v>
      </c>
      <c r="H29" s="10">
        <v>149405.28</v>
      </c>
      <c r="I29" s="10">
        <v>157889.97</v>
      </c>
      <c r="J29" s="10"/>
      <c r="K29" s="10"/>
      <c r="L29" s="10"/>
      <c r="M29" s="10"/>
      <c r="N29" s="11">
        <f t="shared" si="2"/>
        <v>1255109.31</v>
      </c>
    </row>
    <row r="30" spans="1:14" ht="15" hidden="1" customHeight="1" x14ac:dyDescent="0.25">
      <c r="A30" s="9" t="s">
        <v>25</v>
      </c>
      <c r="B30" s="14"/>
      <c r="C30" s="14"/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1">
        <f t="shared" si="2"/>
        <v>0</v>
      </c>
    </row>
    <row r="31" spans="1:14" ht="15" customHeight="1" x14ac:dyDescent="0.25">
      <c r="A31" s="13" t="s">
        <v>26</v>
      </c>
      <c r="B31" s="10">
        <v>30261.08</v>
      </c>
      <c r="C31" s="10">
        <v>28968.080000000002</v>
      </c>
      <c r="D31" s="10">
        <v>29431.87</v>
      </c>
      <c r="E31" s="10">
        <v>29307.77</v>
      </c>
      <c r="F31" s="10">
        <v>27729.33</v>
      </c>
      <c r="G31" s="10">
        <v>28305.360000000001</v>
      </c>
      <c r="H31" s="10">
        <v>27470.54</v>
      </c>
      <c r="I31" s="10">
        <v>28473.31</v>
      </c>
      <c r="J31" s="10"/>
      <c r="K31" s="10"/>
      <c r="L31" s="10"/>
      <c r="M31" s="10"/>
      <c r="N31" s="11">
        <f t="shared" si="2"/>
        <v>229947.34</v>
      </c>
    </row>
    <row r="32" spans="1:14" ht="15" customHeight="1" x14ac:dyDescent="0.25">
      <c r="A32" s="13" t="s">
        <v>27</v>
      </c>
      <c r="B32" s="11">
        <f>SUM(B33:B35)</f>
        <v>9072.880000000001</v>
      </c>
      <c r="C32" s="11">
        <f t="shared" ref="C32:M32" si="6">SUM(C33:C35)</f>
        <v>8097.2000000000007</v>
      </c>
      <c r="D32" s="11">
        <f t="shared" si="6"/>
        <v>8256.59</v>
      </c>
      <c r="E32" s="11">
        <f t="shared" si="6"/>
        <v>8703.9500000000007</v>
      </c>
      <c r="F32" s="11">
        <f t="shared" si="6"/>
        <v>8831.07</v>
      </c>
      <c r="G32" s="11">
        <f t="shared" si="6"/>
        <v>8373.74</v>
      </c>
      <c r="H32" s="11">
        <f t="shared" si="6"/>
        <v>12861.43</v>
      </c>
      <c r="I32" s="11">
        <f t="shared" si="6"/>
        <v>6231.8099999999995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2"/>
        <v>70428.67</v>
      </c>
    </row>
    <row r="33" spans="1:14" ht="15" customHeight="1" x14ac:dyDescent="0.25">
      <c r="A33" s="9" t="s">
        <v>47</v>
      </c>
      <c r="B33" s="10">
        <v>4716.2700000000004</v>
      </c>
      <c r="C33" s="10">
        <v>2651.4</v>
      </c>
      <c r="D33" s="10">
        <v>3555.05</v>
      </c>
      <c r="E33" s="10">
        <v>4505.13</v>
      </c>
      <c r="F33" s="10">
        <v>3163.36</v>
      </c>
      <c r="G33" s="10">
        <v>4814.74</v>
      </c>
      <c r="H33" s="10">
        <v>8349.68</v>
      </c>
      <c r="I33" s="10">
        <v>2247.65</v>
      </c>
      <c r="J33" s="10"/>
      <c r="K33" s="10"/>
      <c r="L33" s="10"/>
      <c r="M33" s="10"/>
      <c r="N33" s="11">
        <f t="shared" si="2"/>
        <v>34003.280000000006</v>
      </c>
    </row>
    <row r="34" spans="1:14" ht="15" hidden="1" customHeight="1" x14ac:dyDescent="0.25">
      <c r="A34" s="9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2"/>
        <v>0</v>
      </c>
    </row>
    <row r="35" spans="1:14" ht="15" customHeight="1" x14ac:dyDescent="0.25">
      <c r="A35" s="9" t="s">
        <v>48</v>
      </c>
      <c r="B35" s="10">
        <v>4356.6099999999997</v>
      </c>
      <c r="C35" s="10">
        <v>5445.8</v>
      </c>
      <c r="D35" s="10">
        <v>4701.54</v>
      </c>
      <c r="E35" s="10">
        <v>4198.82</v>
      </c>
      <c r="F35" s="10">
        <v>5667.71</v>
      </c>
      <c r="G35" s="10">
        <v>3559</v>
      </c>
      <c r="H35" s="10">
        <v>4511.75</v>
      </c>
      <c r="I35" s="10">
        <v>3984.16</v>
      </c>
      <c r="J35" s="10"/>
      <c r="K35" s="10"/>
      <c r="L35" s="10"/>
      <c r="M35" s="10"/>
      <c r="N35" s="11">
        <f t="shared" si="2"/>
        <v>36425.39</v>
      </c>
    </row>
    <row r="36" spans="1:14" s="21" customFormat="1" ht="15" hidden="1" customHeight="1" x14ac:dyDescent="0.25">
      <c r="A36" s="13" t="s">
        <v>53</v>
      </c>
      <c r="B36" s="11">
        <f>SUM(B37:B39)</f>
        <v>0</v>
      </c>
      <c r="C36" s="11">
        <f t="shared" ref="C36:M36" si="7">SUM(C37:C39)</f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0</v>
      </c>
      <c r="I36" s="11">
        <f t="shared" si="7"/>
        <v>0</v>
      </c>
      <c r="J36" s="11">
        <f t="shared" si="7"/>
        <v>0</v>
      </c>
      <c r="K36" s="11">
        <f t="shared" si="7"/>
        <v>0</v>
      </c>
      <c r="L36" s="11">
        <f t="shared" si="7"/>
        <v>0</v>
      </c>
      <c r="M36" s="11">
        <f t="shared" si="7"/>
        <v>0</v>
      </c>
      <c r="N36" s="11">
        <f t="shared" si="2"/>
        <v>0</v>
      </c>
    </row>
    <row r="37" spans="1:14" s="24" customFormat="1" ht="15" hidden="1" customHeight="1" x14ac:dyDescent="0.25">
      <c r="A37" s="22" t="s">
        <v>54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1">
        <f t="shared" si="2"/>
        <v>0</v>
      </c>
    </row>
    <row r="38" spans="1:14" s="24" customFormat="1" ht="15" hidden="1" customHeight="1" x14ac:dyDescent="0.25">
      <c r="A38" s="22" t="s">
        <v>55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1">
        <f t="shared" si="2"/>
        <v>0</v>
      </c>
    </row>
    <row r="39" spans="1:14" s="24" customFormat="1" ht="15" hidden="1" customHeight="1" x14ac:dyDescent="0.25">
      <c r="A39" s="22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>
        <f t="shared" si="2"/>
        <v>0</v>
      </c>
    </row>
    <row r="40" spans="1:14" ht="30" customHeight="1" x14ac:dyDescent="0.25">
      <c r="A40" s="25" t="s">
        <v>57</v>
      </c>
      <c r="B40" s="26">
        <v>6184.62</v>
      </c>
      <c r="C40" s="26">
        <v>5912.8</v>
      </c>
      <c r="D40" s="26">
        <v>5924.21</v>
      </c>
      <c r="E40" s="26">
        <v>6191.64</v>
      </c>
      <c r="F40" s="26">
        <v>5321.85</v>
      </c>
      <c r="G40" s="26">
        <v>4765.75</v>
      </c>
      <c r="H40" s="26">
        <v>4423.4799999999996</v>
      </c>
      <c r="I40" s="26">
        <v>4297.16</v>
      </c>
      <c r="J40" s="26"/>
      <c r="K40" s="26"/>
      <c r="L40" s="26"/>
      <c r="M40" s="26"/>
      <c r="N40" s="27">
        <f t="shared" si="2"/>
        <v>43021.510000000009</v>
      </c>
    </row>
    <row r="41" spans="1:14" ht="15" hidden="1" customHeight="1" x14ac:dyDescent="0.25">
      <c r="A41" s="9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2"/>
        <v>0</v>
      </c>
    </row>
    <row r="42" spans="1:14" ht="15" customHeight="1" x14ac:dyDescent="0.25">
      <c r="A42" s="9" t="s">
        <v>45</v>
      </c>
      <c r="B42" s="10">
        <v>631.08000000000004</v>
      </c>
      <c r="C42" s="10">
        <v>545.49</v>
      </c>
      <c r="D42" s="10">
        <v>527.79</v>
      </c>
      <c r="E42" s="10">
        <v>527.65</v>
      </c>
      <c r="F42" s="10">
        <v>400.9</v>
      </c>
      <c r="G42" s="10">
        <v>430.39</v>
      </c>
      <c r="H42" s="10">
        <v>367.59</v>
      </c>
      <c r="I42" s="10">
        <v>459.99</v>
      </c>
      <c r="J42" s="10"/>
      <c r="K42" s="10"/>
      <c r="L42" s="10"/>
      <c r="M42" s="10"/>
      <c r="N42" s="11">
        <f t="shared" si="2"/>
        <v>3890.88</v>
      </c>
    </row>
    <row r="43" spans="1:14" ht="15" customHeight="1" x14ac:dyDescent="0.25">
      <c r="A43" s="9" t="s">
        <v>46</v>
      </c>
      <c r="B43" s="10"/>
      <c r="C43" s="10">
        <v>800</v>
      </c>
      <c r="D43" s="10">
        <v>170</v>
      </c>
      <c r="E43" s="10">
        <v>170</v>
      </c>
      <c r="F43" s="10">
        <v>1470</v>
      </c>
      <c r="G43" s="10">
        <v>170</v>
      </c>
      <c r="H43" s="10">
        <v>1060</v>
      </c>
      <c r="I43" s="10">
        <v>280.39999999999998</v>
      </c>
      <c r="J43" s="10"/>
      <c r="K43" s="10"/>
      <c r="L43" s="10"/>
      <c r="M43" s="10"/>
      <c r="N43" s="11">
        <f t="shared" si="2"/>
        <v>4120.3999999999996</v>
      </c>
    </row>
    <row r="44" spans="1:14" ht="15" customHeight="1" x14ac:dyDescent="0.25">
      <c r="A44" s="9" t="s">
        <v>49</v>
      </c>
      <c r="B44" s="10">
        <v>1549.83</v>
      </c>
      <c r="C44" s="10">
        <v>1549.83</v>
      </c>
      <c r="D44" s="10">
        <v>1549.83</v>
      </c>
      <c r="E44" s="10">
        <v>933.34</v>
      </c>
      <c r="F44" s="10">
        <v>1078.1400000000001</v>
      </c>
      <c r="G44" s="10">
        <v>1086.21</v>
      </c>
      <c r="H44" s="10">
        <v>1078.1400000000001</v>
      </c>
      <c r="I44" s="10">
        <v>1078.1400000000001</v>
      </c>
      <c r="J44" s="10"/>
      <c r="K44" s="10"/>
      <c r="L44" s="10"/>
      <c r="M44" s="10"/>
      <c r="N44" s="11">
        <f t="shared" si="2"/>
        <v>9903.4599999999991</v>
      </c>
    </row>
    <row r="45" spans="1:14" ht="15" customHeight="1" x14ac:dyDescent="0.25">
      <c r="A45" s="9" t="s">
        <v>50</v>
      </c>
      <c r="B45" s="12">
        <v>524.45000000000005</v>
      </c>
      <c r="C45" s="12">
        <v>477.96</v>
      </c>
      <c r="D45" s="12">
        <v>659.19</v>
      </c>
      <c r="E45" s="10">
        <v>2285.31</v>
      </c>
      <c r="F45" s="12">
        <v>605.28</v>
      </c>
      <c r="G45" s="12">
        <v>361.05</v>
      </c>
      <c r="H45" s="12">
        <v>371.49</v>
      </c>
      <c r="I45" s="10">
        <v>775.52</v>
      </c>
      <c r="J45" s="12"/>
      <c r="K45" s="12"/>
      <c r="L45" s="12"/>
      <c r="M45" s="12"/>
      <c r="N45" s="11">
        <f t="shared" si="2"/>
        <v>6060.25</v>
      </c>
    </row>
    <row r="46" spans="1:14" ht="15" customHeight="1" x14ac:dyDescent="0.25">
      <c r="A46" s="13" t="s">
        <v>34</v>
      </c>
      <c r="B46" s="11">
        <f>B17+B27+B32+B36+B40+B41+B42+B43+B44+B45</f>
        <v>398403.27000000008</v>
      </c>
      <c r="C46" s="11">
        <f t="shared" ref="C46:M46" si="8">SUM(C17,C27,C32,C40:C45)</f>
        <v>374695.52</v>
      </c>
      <c r="D46" s="11">
        <f t="shared" si="8"/>
        <v>403927.69000000006</v>
      </c>
      <c r="E46" s="11">
        <f t="shared" si="8"/>
        <v>392867.46</v>
      </c>
      <c r="F46" s="11">
        <f t="shared" si="8"/>
        <v>379142.30000000005</v>
      </c>
      <c r="G46" s="11">
        <f t="shared" si="8"/>
        <v>395574.76</v>
      </c>
      <c r="H46" s="11">
        <f t="shared" si="8"/>
        <v>385848.24</v>
      </c>
      <c r="I46" s="11">
        <f t="shared" si="8"/>
        <v>401218.23000000004</v>
      </c>
      <c r="J46" s="11">
        <f t="shared" si="8"/>
        <v>0</v>
      </c>
      <c r="K46" s="11">
        <f t="shared" si="8"/>
        <v>0</v>
      </c>
      <c r="L46" s="11">
        <f t="shared" si="8"/>
        <v>0</v>
      </c>
      <c r="M46" s="11">
        <f t="shared" si="8"/>
        <v>0</v>
      </c>
      <c r="N46" s="11">
        <f t="shared" si="2"/>
        <v>3131677.47</v>
      </c>
    </row>
    <row r="47" spans="1:14" ht="15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 x14ac:dyDescent="0.25">
      <c r="A48" s="3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" customHeight="1" x14ac:dyDescent="0.25">
      <c r="A49" s="9" t="s">
        <v>39</v>
      </c>
      <c r="B49" s="14">
        <v>0</v>
      </c>
      <c r="C49" s="10">
        <v>0</v>
      </c>
      <c r="D49" s="10">
        <v>0</v>
      </c>
      <c r="E49" s="10">
        <v>1822.27</v>
      </c>
      <c r="F49" s="10">
        <v>0</v>
      </c>
      <c r="G49" s="10">
        <v>0</v>
      </c>
      <c r="H49" s="10">
        <v>0</v>
      </c>
      <c r="I49" s="10">
        <v>0</v>
      </c>
      <c r="J49" s="10"/>
      <c r="K49" s="10"/>
      <c r="L49" s="10"/>
      <c r="M49" s="10"/>
      <c r="N49" s="11">
        <f>SUM(B49:M49)</f>
        <v>1822.27</v>
      </c>
    </row>
    <row r="50" spans="1:14" ht="15" customHeight="1" x14ac:dyDescent="0.25">
      <c r="A50" s="9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651</v>
      </c>
      <c r="J50" s="14"/>
      <c r="K50" s="14"/>
      <c r="L50" s="14"/>
      <c r="M50" s="14"/>
      <c r="N50" s="11">
        <f>SUM(B50:M50)</f>
        <v>651</v>
      </c>
    </row>
    <row r="51" spans="1:14" ht="15" customHeight="1" x14ac:dyDescent="0.25">
      <c r="A51" s="13" t="s">
        <v>35</v>
      </c>
      <c r="B51" s="15">
        <f>SUM(B49:B50)</f>
        <v>0</v>
      </c>
      <c r="C51" s="15">
        <f t="shared" ref="C51:M51" si="9">SUM(C49:C50)</f>
        <v>0</v>
      </c>
      <c r="D51" s="15">
        <f t="shared" si="9"/>
        <v>0</v>
      </c>
      <c r="E51" s="15">
        <f t="shared" si="9"/>
        <v>1822.27</v>
      </c>
      <c r="F51" s="15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651</v>
      </c>
      <c r="J51" s="15">
        <f t="shared" si="9"/>
        <v>0</v>
      </c>
      <c r="K51" s="15">
        <f t="shared" si="9"/>
        <v>0</v>
      </c>
      <c r="L51" s="15">
        <f t="shared" si="9"/>
        <v>0</v>
      </c>
      <c r="M51" s="15">
        <f t="shared" si="9"/>
        <v>0</v>
      </c>
      <c r="N51" s="11">
        <f>SUM(N49:N50)</f>
        <v>2473.27</v>
      </c>
    </row>
    <row r="52" spans="1:14" ht="15" customHeight="1" x14ac:dyDescent="0.25">
      <c r="A52" s="6"/>
      <c r="B52" s="7"/>
      <c r="C52" s="5"/>
      <c r="D52" s="5"/>
      <c r="E52" s="5"/>
      <c r="F52" s="5"/>
      <c r="G52" s="5"/>
      <c r="H52" s="5"/>
      <c r="I52" s="5"/>
      <c r="J52" s="7"/>
      <c r="K52" s="5"/>
      <c r="L52" s="7"/>
      <c r="M52" s="7"/>
      <c r="N52" s="5"/>
    </row>
    <row r="53" spans="1:14" ht="15" customHeight="1" x14ac:dyDescent="0.25">
      <c r="A53" s="16" t="s">
        <v>37</v>
      </c>
      <c r="B53" s="17">
        <f>SUM(B46,B51)</f>
        <v>398403.27000000008</v>
      </c>
      <c r="C53" s="17">
        <f t="shared" ref="C53:N53" si="10">SUM(C46,C51)</f>
        <v>374695.52</v>
      </c>
      <c r="D53" s="17">
        <f t="shared" si="10"/>
        <v>403927.69000000006</v>
      </c>
      <c r="E53" s="17">
        <f t="shared" si="10"/>
        <v>394689.73000000004</v>
      </c>
      <c r="F53" s="17">
        <f t="shared" si="10"/>
        <v>379142.30000000005</v>
      </c>
      <c r="G53" s="17">
        <f t="shared" si="10"/>
        <v>395574.76</v>
      </c>
      <c r="H53" s="17">
        <f t="shared" si="10"/>
        <v>385848.24</v>
      </c>
      <c r="I53" s="17">
        <f t="shared" si="10"/>
        <v>401869.23000000004</v>
      </c>
      <c r="J53" s="17">
        <f t="shared" si="10"/>
        <v>0</v>
      </c>
      <c r="K53" s="17">
        <f t="shared" si="10"/>
        <v>0</v>
      </c>
      <c r="L53" s="17">
        <f t="shared" si="10"/>
        <v>0</v>
      </c>
      <c r="M53" s="17">
        <f t="shared" si="10"/>
        <v>0</v>
      </c>
      <c r="N53" s="17">
        <f t="shared" si="10"/>
        <v>3134150.74</v>
      </c>
    </row>
    <row r="54" spans="1:14" ht="15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7.75" customHeight="1" x14ac:dyDescent="0.25">
      <c r="A55" s="18" t="s">
        <v>38</v>
      </c>
      <c r="B55" s="19">
        <f t="shared" ref="B55:N55" si="11">B14-B53</f>
        <v>37239.419999999925</v>
      </c>
      <c r="C55" s="19">
        <f t="shared" si="11"/>
        <v>61010.839999999967</v>
      </c>
      <c r="D55" s="19">
        <f t="shared" si="11"/>
        <v>31877.569999999949</v>
      </c>
      <c r="E55" s="19">
        <f t="shared" si="11"/>
        <v>41147.169999999984</v>
      </c>
      <c r="F55" s="19">
        <f t="shared" si="11"/>
        <v>56590.059999999939</v>
      </c>
      <c r="G55" s="19">
        <f t="shared" si="11"/>
        <v>40394.700000000012</v>
      </c>
      <c r="H55" s="19">
        <f t="shared" si="11"/>
        <v>50124.5</v>
      </c>
      <c r="I55" s="19">
        <f t="shared" si="11"/>
        <v>34338.01999999996</v>
      </c>
      <c r="J55" s="19">
        <f t="shared" si="11"/>
        <v>0</v>
      </c>
      <c r="K55" s="19">
        <f t="shared" si="11"/>
        <v>0</v>
      </c>
      <c r="L55" s="19">
        <f t="shared" si="11"/>
        <v>0</v>
      </c>
      <c r="M55" s="19">
        <f t="shared" si="11"/>
        <v>0</v>
      </c>
      <c r="N55" s="19">
        <f t="shared" si="11"/>
        <v>352722.2799999998</v>
      </c>
    </row>
    <row r="56" spans="1:14" ht="15" customHeight="1" x14ac:dyDescent="0.25">
      <c r="A56" s="1"/>
    </row>
  </sheetData>
  <mergeCells count="3">
    <mergeCell ref="B48:N48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2021-09-20T13:30:10Z</dcterms:modified>
</cp:coreProperties>
</file>