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AME\06 - Relatórios Fisico-financeiros\Exercício de 2021\"/>
    </mc:Choice>
  </mc:AlternateContent>
  <xr:revisionPtr revIDLastSave="0" documentId="13_ncr:1_{D3AE8E12-D1C2-4CAB-AB9A-39B2CE57AFA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Fluxo de Caixa - 2021" sheetId="2" r:id="rId1"/>
  </sheets>
  <calcPr calcId="191029"/>
</workbook>
</file>

<file path=xl/calcChain.xml><?xml version="1.0" encoding="utf-8"?>
<calcChain xmlns="http://schemas.openxmlformats.org/spreadsheetml/2006/main">
  <c r="I28" i="2" l="1"/>
  <c r="H28" i="2"/>
  <c r="H9" i="2"/>
  <c r="G28" i="2"/>
  <c r="G27" i="2" s="1"/>
  <c r="F28" i="2"/>
  <c r="F27" i="2" s="1"/>
  <c r="E28" i="2"/>
  <c r="D28" i="2"/>
  <c r="D27" i="2" s="1"/>
  <c r="C28" i="2"/>
  <c r="C27" i="2" s="1"/>
  <c r="N45" i="2"/>
  <c r="N44" i="2"/>
  <c r="N43" i="2"/>
  <c r="N42" i="2"/>
  <c r="N41" i="2"/>
  <c r="N40" i="2"/>
  <c r="N39" i="2"/>
  <c r="N38" i="2"/>
  <c r="N37" i="2"/>
  <c r="N35" i="2"/>
  <c r="N34" i="2"/>
  <c r="N33" i="2"/>
  <c r="N31" i="2"/>
  <c r="N30" i="2"/>
  <c r="N29" i="2"/>
  <c r="N26" i="2"/>
  <c r="N25" i="2"/>
  <c r="N24" i="2"/>
  <c r="N23" i="2"/>
  <c r="N22" i="2"/>
  <c r="N21" i="2"/>
  <c r="N20" i="2"/>
  <c r="N19" i="2"/>
  <c r="F15" i="2"/>
  <c r="M36" i="2"/>
  <c r="L36" i="2"/>
  <c r="K36" i="2"/>
  <c r="J36" i="2"/>
  <c r="I36" i="2"/>
  <c r="H36" i="2"/>
  <c r="G36" i="2"/>
  <c r="F36" i="2"/>
  <c r="E36" i="2"/>
  <c r="D36" i="2"/>
  <c r="C36" i="2"/>
  <c r="M32" i="2"/>
  <c r="L32" i="2"/>
  <c r="K32" i="2"/>
  <c r="J32" i="2"/>
  <c r="I32" i="2"/>
  <c r="H32" i="2"/>
  <c r="G32" i="2"/>
  <c r="F32" i="2"/>
  <c r="E32" i="2"/>
  <c r="D32" i="2"/>
  <c r="C32" i="2"/>
  <c r="B36" i="2"/>
  <c r="B32" i="2"/>
  <c r="M27" i="2"/>
  <c r="L27" i="2"/>
  <c r="K27" i="2"/>
  <c r="J27" i="2"/>
  <c r="I27" i="2"/>
  <c r="H27" i="2"/>
  <c r="E27" i="2"/>
  <c r="B28" i="2"/>
  <c r="B27" i="2" s="1"/>
  <c r="B18" i="2"/>
  <c r="N13" i="2"/>
  <c r="N14" i="2"/>
  <c r="N12" i="2"/>
  <c r="C18" i="2"/>
  <c r="D18" i="2"/>
  <c r="E18" i="2"/>
  <c r="F18" i="2"/>
  <c r="G18" i="2"/>
  <c r="H18" i="2"/>
  <c r="I18" i="2"/>
  <c r="J18" i="2"/>
  <c r="K18" i="2"/>
  <c r="K46" i="2" s="1"/>
  <c r="L18" i="2"/>
  <c r="M18" i="2"/>
  <c r="M46" i="2" s="1"/>
  <c r="C15" i="2"/>
  <c r="D15" i="2"/>
  <c r="E15" i="2"/>
  <c r="G15" i="2"/>
  <c r="H15" i="2"/>
  <c r="I15" i="2"/>
  <c r="J15" i="2"/>
  <c r="K15" i="2"/>
  <c r="L15" i="2"/>
  <c r="M15" i="2"/>
  <c r="B15" i="2"/>
  <c r="I46" i="2" l="1"/>
  <c r="G46" i="2"/>
  <c r="E46" i="2"/>
  <c r="N28" i="2"/>
  <c r="N36" i="2"/>
  <c r="F46" i="2"/>
  <c r="H46" i="2"/>
  <c r="H48" i="2" s="1"/>
  <c r="J46" i="2"/>
  <c r="J47" i="2" s="1"/>
  <c r="L46" i="2"/>
  <c r="L48" i="2" s="1"/>
  <c r="N27" i="2"/>
  <c r="D46" i="2"/>
  <c r="N18" i="2"/>
  <c r="N32" i="2"/>
  <c r="C46" i="2"/>
  <c r="B46" i="2"/>
  <c r="B48" i="2" s="1"/>
  <c r="G48" i="2"/>
  <c r="I48" i="2"/>
  <c r="K48" i="2"/>
  <c r="M48" i="2"/>
  <c r="N15" i="2"/>
  <c r="J48" i="2" l="1"/>
  <c r="C48" i="2"/>
  <c r="N46" i="2"/>
  <c r="B47" i="2"/>
  <c r="E47" i="2"/>
  <c r="G47" i="2"/>
  <c r="H47" i="2"/>
  <c r="M47" i="2"/>
  <c r="I47" i="2"/>
  <c r="C47" i="2"/>
  <c r="L47" i="2"/>
  <c r="D47" i="2"/>
  <c r="K47" i="2"/>
  <c r="F47" i="2"/>
  <c r="D9" i="2" l="1"/>
  <c r="D48" i="2" s="1"/>
  <c r="N47" i="2"/>
  <c r="E9" i="2" l="1"/>
  <c r="E48" i="2" s="1"/>
  <c r="F9" i="2" s="1"/>
  <c r="F48" i="2" s="1"/>
</calcChain>
</file>

<file path=xl/sharedStrings.xml><?xml version="1.0" encoding="utf-8"?>
<sst xmlns="http://schemas.openxmlformats.org/spreadsheetml/2006/main" count="55" uniqueCount="53">
  <si>
    <t>Relatório - Demonstrativo do 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</si>
  <si>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</si>
  <si>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</si>
  <si>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</si>
  <si>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</si>
  <si>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</si>
  <si>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</si>
  <si>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</si>
  <si>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</si>
  <si>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</si>
  <si>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</si>
  <si>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</si>
  <si>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</si>
  <si>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</si>
  <si>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</si>
  <si>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-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</si>
  <si>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</si>
  <si>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</si>
  <si>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</si>
  <si>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</si>
  <si>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</si>
  <si>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</si>
  <si>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13º</t>
  </si>
  <si>
    <t>Férias</t>
  </si>
  <si>
    <t>Materiais</t>
  </si>
  <si>
    <t>Investimentos</t>
  </si>
  <si>
    <t>Financeiras</t>
  </si>
  <si>
    <t>Outras despesas</t>
  </si>
  <si>
    <t>Saldo do mês (Receitas-despesas)</t>
  </si>
  <si>
    <t>SALDO FINAL (SD Anterior +Receitas - Despesas)</t>
  </si>
  <si>
    <t>MESES</t>
  </si>
  <si>
    <t>Ordenados</t>
  </si>
  <si>
    <t>Benefícios</t>
  </si>
  <si>
    <t>Horas Extras</t>
  </si>
  <si>
    <t>Encargos Sociais</t>
  </si>
  <si>
    <t>Rescisões com Encargos</t>
  </si>
  <si>
    <t>Outras Depesas com Pessoal</t>
  </si>
  <si>
    <t xml:space="preserve">Terceiros Terceirizados </t>
  </si>
  <si>
    <t>Assistenciais</t>
  </si>
  <si>
    <t>Pessoa Jurídica</t>
  </si>
  <si>
    <t>Pessoa Física</t>
  </si>
  <si>
    <t>Administrativos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</si>
  <si>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</si>
  <si>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</si>
  <si>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</si>
  <si>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</si>
  <si>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</si>
  <si>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</si>
  <si>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</si>
  <si>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 (energia elétrica, GLP, telefone, água, esgoto, correios, etc.)</t>
  </si>
  <si>
    <t>Manutenção Predial</t>
  </si>
  <si>
    <t>Ressarcimento por Rateio</t>
  </si>
  <si>
    <t>AME FERNANDÓPOLIS - Período: De 01 A 08 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</si>
</sst>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CFCFCF"/>
      </right>
      <top/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11" xfId="0" applyFont="1" applyBorder="1"/>
    <xf numFmtId="0" fontId="1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16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16" fillId="0" borderId="0" xfId="0" applyFont="1"/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/>
    <xf numFmtId="4" fontId="0" fillId="0" borderId="1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10" xfId="42" applyNumberFormat="1" applyFont="1" applyBorder="1" applyAlignment="1">
      <alignment horizontal="right" wrapText="1"/>
    </xf>
    <xf numFmtId="4" fontId="16" fillId="0" borderId="10" xfId="42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0</xdr:row>
      <xdr:rowOff>99060</xdr:rowOff>
    </xdr:from>
    <xdr:to>
      <xdr:col>1</xdr:col>
      <xdr:colOff>552450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E6930DB-8DC9-4B24-B018-1C82877C2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t="26413" r="15572" b="22793"/>
        <a:stretch/>
      </xdr:blipFill>
      <xdr:spPr>
        <a:xfrm>
          <a:off x="1133475" y="99060"/>
          <a:ext cx="1771650" cy="64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50"/>
  <sheetViews>
    <sheetView showGridLines="0" tabSelected="1" topLeftCell="A25" workbookViewId="0">
      <selection activeCell="I54" sqref="I54"/>
    </sheetView>
  </sheetViews>
  <sheetFormatPr defaultRowHeight="15" x14ac:dyDescent="0.25"/>
  <cols>
    <col min="1" max="1" width="35.28515625" customWidth="1"/>
    <col min="2" max="9" width="11.7109375" customWidth="1"/>
    <col min="10" max="13" width="11.7109375" hidden="1" customWidth="1"/>
    <col min="14" max="14" width="12.7109375" bestFit="1" customWidth="1"/>
  </cols>
  <sheetData>
    <row r="3" spans="1:14" ht="15" customHeight="1" x14ac:dyDescent="0.25">
      <c r="A3" s="24"/>
      <c r="B3" s="24"/>
      <c r="C3" s="24"/>
      <c r="D3" s="24"/>
      <c r="E3" s="24"/>
    </row>
    <row r="4" spans="1:14" ht="15" customHeight="1" x14ac:dyDescent="0.25">
      <c r="A4" s="1"/>
      <c r="B4" s="1"/>
      <c r="C4" s="1"/>
      <c r="D4" s="1"/>
      <c r="E4" s="1"/>
    </row>
    <row r="5" spans="1:14" ht="15" customHeight="1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" customHeight="1" thickBot="1" x14ac:dyDescent="0.3">
      <c r="A6" s="25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" customHeight="1" x14ac:dyDescent="0.25">
      <c r="A7" s="3"/>
    </row>
    <row r="8" spans="1:14" ht="15" customHeight="1" x14ac:dyDescent="0.25">
      <c r="A8" s="4" t="s">
        <v>30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</row>
    <row r="9" spans="1:14" ht="15" customHeight="1" x14ac:dyDescent="0.25">
      <c r="A9" s="5" t="s">
        <v>14</v>
      </c>
      <c r="B9" s="6">
        <v>2029.65</v>
      </c>
      <c r="C9" s="6">
        <v>9333.1299999999992</v>
      </c>
      <c r="D9" s="6">
        <f>C48</f>
        <v>43407.200000000012</v>
      </c>
      <c r="E9" s="6">
        <f>D48</f>
        <v>93384.610000000044</v>
      </c>
      <c r="F9" s="6">
        <f>E48</f>
        <v>136574.09999999998</v>
      </c>
      <c r="G9" s="6">
        <v>192780.11</v>
      </c>
      <c r="H9" s="6">
        <f>G48</f>
        <v>256188.0799999999</v>
      </c>
      <c r="I9" s="6">
        <v>322611.5</v>
      </c>
      <c r="J9" s="6"/>
      <c r="K9" s="6"/>
      <c r="L9" s="6"/>
      <c r="M9" s="6"/>
      <c r="N9" s="20" t="s">
        <v>15</v>
      </c>
    </row>
    <row r="10" spans="1:14" ht="7.5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1"/>
    </row>
    <row r="11" spans="1:14" ht="15" customHeight="1" x14ac:dyDescent="0.25">
      <c r="A11" s="13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ht="15" customHeight="1" x14ac:dyDescent="0.25">
      <c r="A12" s="5" t="s">
        <v>17</v>
      </c>
      <c r="B12" s="6">
        <v>434672</v>
      </c>
      <c r="C12" s="6">
        <v>434672</v>
      </c>
      <c r="D12" s="6">
        <v>434672</v>
      </c>
      <c r="E12" s="6">
        <v>434672</v>
      </c>
      <c r="F12" s="6">
        <v>434672</v>
      </c>
      <c r="G12" s="6">
        <v>434672</v>
      </c>
      <c r="H12" s="6">
        <v>434672</v>
      </c>
      <c r="I12" s="6">
        <v>434672</v>
      </c>
      <c r="J12" s="6"/>
      <c r="K12" s="6"/>
      <c r="L12" s="6"/>
      <c r="M12" s="6"/>
      <c r="N12" s="7">
        <f>SUM(B12:M12)</f>
        <v>3477376</v>
      </c>
    </row>
    <row r="13" spans="1:14" ht="15" customHeight="1" x14ac:dyDescent="0.25">
      <c r="A13" s="5" t="s">
        <v>18</v>
      </c>
      <c r="B13" s="6">
        <v>6.33</v>
      </c>
      <c r="C13" s="6">
        <v>8.69</v>
      </c>
      <c r="D13" s="6">
        <v>44.01</v>
      </c>
      <c r="E13" s="6">
        <v>116.64</v>
      </c>
      <c r="F13" s="6">
        <v>269.81</v>
      </c>
      <c r="G13" s="6">
        <v>452.08</v>
      </c>
      <c r="H13" s="6">
        <v>684.39</v>
      </c>
      <c r="I13" s="6">
        <v>1070.54</v>
      </c>
      <c r="J13" s="6"/>
      <c r="K13" s="6"/>
      <c r="L13" s="6"/>
      <c r="M13" s="6"/>
      <c r="N13" s="7">
        <f t="shared" ref="N13:N14" si="0">SUM(B13:M13)</f>
        <v>2652.49</v>
      </c>
    </row>
    <row r="14" spans="1:14" ht="15" hidden="1" customHeight="1" x14ac:dyDescent="0.25">
      <c r="A14" s="5" t="s">
        <v>19</v>
      </c>
      <c r="B14" s="6"/>
      <c r="C14" s="6"/>
      <c r="D14" s="6"/>
      <c r="E14" s="6"/>
      <c r="F14" s="6"/>
      <c r="G14" s="6"/>
      <c r="H14" s="6"/>
      <c r="I14" s="6"/>
      <c r="J14" s="22"/>
      <c r="K14" s="6"/>
      <c r="L14" s="6"/>
      <c r="M14" s="6"/>
      <c r="N14" s="7">
        <f t="shared" si="0"/>
        <v>0</v>
      </c>
    </row>
    <row r="15" spans="1:14" ht="15" customHeight="1" x14ac:dyDescent="0.25">
      <c r="A15" s="8" t="s">
        <v>13</v>
      </c>
      <c r="B15" s="7">
        <f>SUM(B12:B14)</f>
        <v>434678.33</v>
      </c>
      <c r="C15" s="7">
        <f t="shared" ref="C15:N15" si="1">SUM(C12:C14)</f>
        <v>434680.69</v>
      </c>
      <c r="D15" s="7">
        <f t="shared" si="1"/>
        <v>434716.01</v>
      </c>
      <c r="E15" s="7">
        <f t="shared" si="1"/>
        <v>434788.64</v>
      </c>
      <c r="F15" s="7">
        <f>SUM(F12:F14)</f>
        <v>434941.81</v>
      </c>
      <c r="G15" s="7">
        <f t="shared" si="1"/>
        <v>435124.08</v>
      </c>
      <c r="H15" s="7">
        <f t="shared" si="1"/>
        <v>435356.39</v>
      </c>
      <c r="I15" s="7">
        <f t="shared" si="1"/>
        <v>435742.54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3480028.49</v>
      </c>
    </row>
    <row r="16" spans="1:14" ht="8.25" customHeight="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" customHeight="1" x14ac:dyDescent="0.25">
      <c r="A17" s="13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 customHeight="1" x14ac:dyDescent="0.25">
      <c r="A18" s="8" t="s">
        <v>21</v>
      </c>
      <c r="B18" s="7">
        <f>SUM(B19:B26)</f>
        <v>194943.99</v>
      </c>
      <c r="C18" s="7">
        <f t="shared" ref="C18:M18" si="2">SUM(C19:C26)</f>
        <v>191572.52999999997</v>
      </c>
      <c r="D18" s="7">
        <f t="shared" si="2"/>
        <v>171962.57</v>
      </c>
      <c r="E18" s="7">
        <f t="shared" si="2"/>
        <v>175044.28000000003</v>
      </c>
      <c r="F18" s="7">
        <f t="shared" si="2"/>
        <v>177059.93000000002</v>
      </c>
      <c r="G18" s="7">
        <f t="shared" si="2"/>
        <v>170651.19</v>
      </c>
      <c r="H18" s="7">
        <f t="shared" si="2"/>
        <v>166750.89000000001</v>
      </c>
      <c r="I18" s="7">
        <f t="shared" si="2"/>
        <v>180344.15000000002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7">
        <f t="shared" si="2"/>
        <v>0</v>
      </c>
      <c r="N18" s="7">
        <f t="shared" ref="N18:N47" si="3">SUM(B18:M18)</f>
        <v>1428329.5299999998</v>
      </c>
    </row>
    <row r="19" spans="1:14" ht="15" customHeight="1" x14ac:dyDescent="0.25">
      <c r="A19" s="5" t="s">
        <v>31</v>
      </c>
      <c r="B19" s="6">
        <v>146915.57</v>
      </c>
      <c r="C19" s="6">
        <v>146220.93</v>
      </c>
      <c r="D19" s="6">
        <v>134548.95000000001</v>
      </c>
      <c r="E19" s="6">
        <v>135658.94</v>
      </c>
      <c r="F19" s="6">
        <v>138120.26</v>
      </c>
      <c r="G19" s="6">
        <v>133804.24</v>
      </c>
      <c r="H19" s="6">
        <v>132728.35</v>
      </c>
      <c r="I19" s="6">
        <v>137377.64000000001</v>
      </c>
      <c r="J19" s="6"/>
      <c r="K19" s="6"/>
      <c r="L19" s="6"/>
      <c r="M19" s="6"/>
      <c r="N19" s="7">
        <f t="shared" si="3"/>
        <v>1105374.8799999999</v>
      </c>
    </row>
    <row r="20" spans="1:14" ht="15" customHeight="1" x14ac:dyDescent="0.25">
      <c r="A20" s="5" t="s">
        <v>32</v>
      </c>
      <c r="B20" s="6">
        <v>9648</v>
      </c>
      <c r="C20" s="6">
        <v>9648</v>
      </c>
      <c r="D20" s="6">
        <v>9514</v>
      </c>
      <c r="E20" s="6">
        <v>9380</v>
      </c>
      <c r="F20" s="6">
        <v>9448.6</v>
      </c>
      <c r="G20" s="6">
        <v>9112</v>
      </c>
      <c r="H20" s="6">
        <v>9956.2000000000007</v>
      </c>
      <c r="I20" s="6">
        <v>9112</v>
      </c>
      <c r="J20" s="6"/>
      <c r="K20" s="6"/>
      <c r="L20" s="6"/>
      <c r="M20" s="6"/>
      <c r="N20" s="7">
        <f t="shared" si="3"/>
        <v>75818.8</v>
      </c>
    </row>
    <row r="21" spans="1:14" ht="15" hidden="1" customHeight="1" x14ac:dyDescent="0.25">
      <c r="A21" s="5" t="s">
        <v>33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t="shared" si="3"/>
        <v>0</v>
      </c>
    </row>
    <row r="22" spans="1:14" ht="15" customHeight="1" x14ac:dyDescent="0.25">
      <c r="A22" s="5" t="s">
        <v>34</v>
      </c>
      <c r="B22" s="6">
        <v>18679.32</v>
      </c>
      <c r="C22" s="6">
        <v>12681.55</v>
      </c>
      <c r="D22" s="6">
        <v>12798.9</v>
      </c>
      <c r="E22" s="6">
        <v>11947.01</v>
      </c>
      <c r="F22" s="6">
        <v>11992.13</v>
      </c>
      <c r="G22" s="6">
        <v>12163.56</v>
      </c>
      <c r="H22" s="6">
        <v>12108.43</v>
      </c>
      <c r="I22" s="6">
        <v>12279.69</v>
      </c>
      <c r="J22" s="6"/>
      <c r="K22" s="6"/>
      <c r="L22" s="6"/>
      <c r="M22" s="6"/>
      <c r="N22" s="7">
        <f t="shared" si="3"/>
        <v>104650.59</v>
      </c>
    </row>
    <row r="23" spans="1:14" ht="15" customHeight="1" x14ac:dyDescent="0.25">
      <c r="A23" s="5" t="s">
        <v>35</v>
      </c>
      <c r="B23" s="6">
        <v>0</v>
      </c>
      <c r="C23" s="6">
        <v>7143.13</v>
      </c>
      <c r="D23" s="6">
        <v>90.14</v>
      </c>
      <c r="E23" s="6">
        <v>0</v>
      </c>
      <c r="F23" s="6">
        <v>289.19</v>
      </c>
      <c r="G23" s="6">
        <v>0</v>
      </c>
      <c r="H23" s="6">
        <v>0</v>
      </c>
      <c r="I23" s="6">
        <v>4689.2299999999996</v>
      </c>
      <c r="J23" s="6"/>
      <c r="K23" s="6"/>
      <c r="L23" s="6"/>
      <c r="M23" s="6"/>
      <c r="N23" s="7">
        <f t="shared" si="3"/>
        <v>12211.689999999999</v>
      </c>
    </row>
    <row r="24" spans="1:14" ht="15" customHeight="1" x14ac:dyDescent="0.25">
      <c r="A24" s="5" t="s">
        <v>22</v>
      </c>
      <c r="B24" s="6">
        <v>5313.21</v>
      </c>
      <c r="C24" s="6">
        <v>21.18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/>
      <c r="K24" s="6"/>
      <c r="L24" s="6"/>
      <c r="M24" s="6"/>
      <c r="N24" s="7">
        <f t="shared" si="3"/>
        <v>5334.39</v>
      </c>
    </row>
    <row r="25" spans="1:14" ht="15" customHeight="1" x14ac:dyDescent="0.25">
      <c r="A25" s="5" t="s">
        <v>23</v>
      </c>
      <c r="B25" s="6">
        <v>14387.89</v>
      </c>
      <c r="C25" s="6">
        <v>15857.74</v>
      </c>
      <c r="D25" s="6">
        <v>15010.58</v>
      </c>
      <c r="E25" s="6">
        <v>18058.330000000002</v>
      </c>
      <c r="F25" s="6">
        <v>17209.75</v>
      </c>
      <c r="G25" s="6">
        <v>15571.39</v>
      </c>
      <c r="H25" s="6">
        <v>11957.91</v>
      </c>
      <c r="I25" s="6">
        <v>16885.59</v>
      </c>
      <c r="J25" s="6"/>
      <c r="K25" s="6"/>
      <c r="L25" s="6"/>
      <c r="M25" s="6"/>
      <c r="N25" s="7">
        <f t="shared" si="3"/>
        <v>124939.18000000001</v>
      </c>
    </row>
    <row r="26" spans="1:14" ht="15" hidden="1" customHeight="1" x14ac:dyDescent="0.25">
      <c r="A26" s="5" t="s">
        <v>36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7">
        <f t="shared" si="3"/>
        <v>0</v>
      </c>
    </row>
    <row r="27" spans="1:14" s="16" customFormat="1" ht="15" customHeight="1" x14ac:dyDescent="0.25">
      <c r="A27" s="8" t="s">
        <v>37</v>
      </c>
      <c r="B27" s="7">
        <f>B28+B31</f>
        <v>212334.19</v>
      </c>
      <c r="C27" s="7">
        <f t="shared" ref="C27:M27" si="4">C28+C31</f>
        <v>195113.21000000002</v>
      </c>
      <c r="D27" s="7">
        <f t="shared" si="4"/>
        <v>198454.91</v>
      </c>
      <c r="E27" s="7">
        <f t="shared" si="4"/>
        <v>200829.96</v>
      </c>
      <c r="F27" s="7">
        <f t="shared" si="4"/>
        <v>184414.25</v>
      </c>
      <c r="G27" s="7">
        <f t="shared" si="4"/>
        <v>185859.46</v>
      </c>
      <c r="H27" s="7">
        <f t="shared" si="4"/>
        <v>186096.38999999998</v>
      </c>
      <c r="I27" s="7">
        <f t="shared" si="4"/>
        <v>178115.46999999997</v>
      </c>
      <c r="J27" s="7">
        <f t="shared" si="4"/>
        <v>0</v>
      </c>
      <c r="K27" s="7">
        <f t="shared" si="4"/>
        <v>0</v>
      </c>
      <c r="L27" s="7">
        <f t="shared" si="4"/>
        <v>0</v>
      </c>
      <c r="M27" s="7">
        <f t="shared" si="4"/>
        <v>0</v>
      </c>
      <c r="N27" s="7">
        <f t="shared" si="3"/>
        <v>1541217.8399999999</v>
      </c>
    </row>
    <row r="28" spans="1:14" s="16" customFormat="1" ht="15" customHeight="1" x14ac:dyDescent="0.25">
      <c r="A28" s="8" t="s">
        <v>38</v>
      </c>
      <c r="B28" s="7">
        <f t="shared" ref="B28:I28" si="5">SUM(B29:B30)</f>
        <v>170859.38</v>
      </c>
      <c r="C28" s="7">
        <f t="shared" si="5"/>
        <v>163454.67000000001</v>
      </c>
      <c r="D28" s="7">
        <f t="shared" si="5"/>
        <v>175076.92</v>
      </c>
      <c r="E28" s="7">
        <f t="shared" si="5"/>
        <v>169750.59</v>
      </c>
      <c r="F28" s="7">
        <f t="shared" si="5"/>
        <v>155036.48000000001</v>
      </c>
      <c r="G28" s="7">
        <f t="shared" si="5"/>
        <v>158483.82999999999</v>
      </c>
      <c r="H28" s="7">
        <f t="shared" si="5"/>
        <v>158321.10999999999</v>
      </c>
      <c r="I28" s="7">
        <f t="shared" si="5"/>
        <v>149701.60999999999</v>
      </c>
      <c r="J28" s="7"/>
      <c r="K28" s="7"/>
      <c r="L28" s="7"/>
      <c r="M28" s="7"/>
      <c r="N28" s="7">
        <f t="shared" si="3"/>
        <v>1300684.5899999999</v>
      </c>
    </row>
    <row r="29" spans="1:14" s="19" customFormat="1" ht="15" customHeight="1" x14ac:dyDescent="0.25">
      <c r="A29" s="17" t="s">
        <v>39</v>
      </c>
      <c r="B29" s="18">
        <v>170859.38</v>
      </c>
      <c r="C29" s="18">
        <v>163454.67000000001</v>
      </c>
      <c r="D29" s="18">
        <v>175076.92</v>
      </c>
      <c r="E29" s="18">
        <v>169750.59</v>
      </c>
      <c r="F29" s="18">
        <v>155036.48000000001</v>
      </c>
      <c r="G29" s="18">
        <v>158483.82999999999</v>
      </c>
      <c r="H29" s="18">
        <v>158321.10999999999</v>
      </c>
      <c r="I29" s="18">
        <v>149701.60999999999</v>
      </c>
      <c r="J29" s="18"/>
      <c r="K29" s="18"/>
      <c r="L29" s="18"/>
      <c r="M29" s="18"/>
      <c r="N29" s="7">
        <f t="shared" si="3"/>
        <v>1300684.5899999999</v>
      </c>
    </row>
    <row r="30" spans="1:14" s="19" customFormat="1" ht="15" hidden="1" customHeight="1" x14ac:dyDescent="0.25">
      <c r="A30" s="17" t="s">
        <v>40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7">
        <f t="shared" si="3"/>
        <v>0</v>
      </c>
    </row>
    <row r="31" spans="1:14" ht="15" customHeight="1" x14ac:dyDescent="0.25">
      <c r="A31" s="5" t="s">
        <v>41</v>
      </c>
      <c r="B31" s="6">
        <v>41474.81</v>
      </c>
      <c r="C31" s="6">
        <v>31658.54</v>
      </c>
      <c r="D31" s="6">
        <v>23377.99</v>
      </c>
      <c r="E31" s="6">
        <v>31079.37</v>
      </c>
      <c r="F31" s="6">
        <v>29377.77</v>
      </c>
      <c r="G31" s="6">
        <v>27375.63</v>
      </c>
      <c r="H31" s="6">
        <v>27775.279999999999</v>
      </c>
      <c r="I31" s="6">
        <v>28413.86</v>
      </c>
      <c r="J31" s="6"/>
      <c r="K31" s="6"/>
      <c r="L31" s="6"/>
      <c r="M31" s="6"/>
      <c r="N31" s="7">
        <f t="shared" si="3"/>
        <v>240533.25</v>
      </c>
    </row>
    <row r="32" spans="1:14" s="16" customFormat="1" ht="15" customHeight="1" x14ac:dyDescent="0.25">
      <c r="A32" s="8" t="s">
        <v>24</v>
      </c>
      <c r="B32" s="7">
        <f>SUM(B33:B35)</f>
        <v>9572.08</v>
      </c>
      <c r="C32" s="7">
        <f t="shared" ref="C32:M32" si="6">SUM(C33:C35)</f>
        <v>5470.32</v>
      </c>
      <c r="D32" s="7">
        <f t="shared" si="6"/>
        <v>6850.1900000000005</v>
      </c>
      <c r="E32" s="7">
        <f t="shared" si="6"/>
        <v>7470.75</v>
      </c>
      <c r="F32" s="7">
        <f t="shared" si="6"/>
        <v>7873.7099999999991</v>
      </c>
      <c r="G32" s="7">
        <f t="shared" si="6"/>
        <v>6447.38</v>
      </c>
      <c r="H32" s="7">
        <f t="shared" si="6"/>
        <v>9211.44</v>
      </c>
      <c r="I32" s="7">
        <f t="shared" si="6"/>
        <v>7472.59</v>
      </c>
      <c r="J32" s="7">
        <f t="shared" si="6"/>
        <v>0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s="7">
        <f t="shared" si="3"/>
        <v>60368.460000000006</v>
      </c>
    </row>
    <row r="33" spans="1:14" ht="15" customHeight="1" x14ac:dyDescent="0.25">
      <c r="A33" s="5" t="s">
        <v>42</v>
      </c>
      <c r="B33" s="6">
        <v>4718.17</v>
      </c>
      <c r="C33" s="6">
        <v>1767.96</v>
      </c>
      <c r="D33" s="6">
        <v>2307.2199999999998</v>
      </c>
      <c r="E33" s="6">
        <v>3941.14</v>
      </c>
      <c r="F33" s="6">
        <v>2223.73</v>
      </c>
      <c r="G33" s="6">
        <v>1640.28</v>
      </c>
      <c r="H33" s="6">
        <v>5737.91</v>
      </c>
      <c r="I33" s="6">
        <v>1928.66</v>
      </c>
      <c r="J33" s="6"/>
      <c r="K33" s="6"/>
      <c r="L33" s="6"/>
      <c r="M33" s="6"/>
      <c r="N33" s="7">
        <f t="shared" si="3"/>
        <v>24265.07</v>
      </c>
    </row>
    <row r="34" spans="1:14" ht="15" hidden="1" customHeight="1" x14ac:dyDescent="0.25">
      <c r="A34" s="5" t="s">
        <v>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f t="shared" si="3"/>
        <v>0</v>
      </c>
    </row>
    <row r="35" spans="1:14" ht="15" customHeight="1" x14ac:dyDescent="0.25">
      <c r="A35" s="5" t="s">
        <v>44</v>
      </c>
      <c r="B35" s="6">
        <v>4853.91</v>
      </c>
      <c r="C35" s="6">
        <v>3702.36</v>
      </c>
      <c r="D35" s="6">
        <v>4542.97</v>
      </c>
      <c r="E35" s="6">
        <v>3529.61</v>
      </c>
      <c r="F35" s="6">
        <v>5649.98</v>
      </c>
      <c r="G35" s="6">
        <v>4807.1000000000004</v>
      </c>
      <c r="H35" s="6">
        <v>3473.53</v>
      </c>
      <c r="I35" s="6">
        <v>5543.93</v>
      </c>
      <c r="J35" s="6"/>
      <c r="K35" s="6"/>
      <c r="L35" s="6"/>
      <c r="M35" s="6"/>
      <c r="N35" s="7">
        <f t="shared" si="3"/>
        <v>36103.39</v>
      </c>
    </row>
    <row r="36" spans="1:14" s="16" customFormat="1" ht="15" hidden="1" customHeight="1" x14ac:dyDescent="0.25">
      <c r="A36" s="8" t="s">
        <v>45</v>
      </c>
      <c r="B36" s="7">
        <f>SUM(B37:B39)</f>
        <v>0</v>
      </c>
      <c r="C36" s="7">
        <f t="shared" ref="C36:M36" si="7">SUM(C37:C39)</f>
        <v>0</v>
      </c>
      <c r="D36" s="7">
        <f t="shared" si="7"/>
        <v>0</v>
      </c>
      <c r="E36" s="7">
        <f t="shared" si="7"/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  <c r="K36" s="7">
        <f t="shared" si="7"/>
        <v>0</v>
      </c>
      <c r="L36" s="7">
        <f t="shared" si="7"/>
        <v>0</v>
      </c>
      <c r="M36" s="7">
        <f t="shared" si="7"/>
        <v>0</v>
      </c>
      <c r="N36" s="7">
        <f t="shared" si="3"/>
        <v>0</v>
      </c>
    </row>
    <row r="37" spans="1:14" ht="15" hidden="1" customHeight="1" x14ac:dyDescent="0.25">
      <c r="A37" s="5" t="s">
        <v>46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>
        <f t="shared" si="3"/>
        <v>0</v>
      </c>
    </row>
    <row r="38" spans="1:14" ht="15" hidden="1" customHeight="1" x14ac:dyDescent="0.25">
      <c r="A38" s="5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>
        <f t="shared" si="3"/>
        <v>0</v>
      </c>
    </row>
    <row r="39" spans="1:14" ht="15" hidden="1" customHeight="1" x14ac:dyDescent="0.25">
      <c r="A39" s="5" t="s">
        <v>48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f t="shared" si="3"/>
        <v>0</v>
      </c>
    </row>
    <row r="40" spans="1:14" ht="27.75" customHeight="1" x14ac:dyDescent="0.25">
      <c r="A40" s="5" t="s">
        <v>49</v>
      </c>
      <c r="B40" s="15">
        <v>5501.04</v>
      </c>
      <c r="C40" s="15">
        <v>5402.68</v>
      </c>
      <c r="D40" s="15">
        <v>4888.79</v>
      </c>
      <c r="E40" s="15">
        <v>5128.74</v>
      </c>
      <c r="F40" s="15">
        <v>5646.8</v>
      </c>
      <c r="G40" s="15">
        <v>4447.3100000000004</v>
      </c>
      <c r="H40" s="15">
        <v>4255.76</v>
      </c>
      <c r="I40" s="15">
        <v>4024.55</v>
      </c>
      <c r="J40" s="15"/>
      <c r="K40" s="15"/>
      <c r="L40" s="15"/>
      <c r="M40" s="15"/>
      <c r="N40" s="14">
        <f t="shared" si="3"/>
        <v>39295.670000000006</v>
      </c>
    </row>
    <row r="41" spans="1:14" ht="15" customHeight="1" x14ac:dyDescent="0.25">
      <c r="A41" s="5" t="s">
        <v>26</v>
      </c>
      <c r="B41" s="6">
        <v>631.08000000000004</v>
      </c>
      <c r="C41" s="6">
        <v>545.49</v>
      </c>
      <c r="D41" s="6">
        <v>527.79</v>
      </c>
      <c r="E41" s="6">
        <v>527.65</v>
      </c>
      <c r="F41" s="6">
        <v>332.3</v>
      </c>
      <c r="G41" s="6">
        <v>439.77</v>
      </c>
      <c r="H41" s="6">
        <v>367.59</v>
      </c>
      <c r="I41" s="6">
        <v>459.99</v>
      </c>
      <c r="J41" s="6"/>
      <c r="K41" s="6"/>
      <c r="L41" s="6"/>
      <c r="M41" s="6"/>
      <c r="N41" s="7">
        <f t="shared" si="3"/>
        <v>3831.6600000000008</v>
      </c>
    </row>
    <row r="42" spans="1:14" ht="15" customHeight="1" x14ac:dyDescent="0.25">
      <c r="A42" s="5" t="s">
        <v>25</v>
      </c>
      <c r="B42" s="6">
        <v>0</v>
      </c>
      <c r="C42" s="6">
        <v>0</v>
      </c>
      <c r="D42" s="6">
        <v>0</v>
      </c>
      <c r="E42" s="6">
        <v>0</v>
      </c>
      <c r="F42" s="6">
        <v>911.14</v>
      </c>
      <c r="G42" s="6">
        <v>911.13</v>
      </c>
      <c r="H42" s="6">
        <v>0</v>
      </c>
      <c r="I42" s="6">
        <v>299</v>
      </c>
      <c r="J42" s="6"/>
      <c r="K42" s="6"/>
      <c r="L42" s="6"/>
      <c r="M42" s="6"/>
      <c r="N42" s="7">
        <f t="shared" si="3"/>
        <v>2121.27</v>
      </c>
    </row>
    <row r="43" spans="1:14" ht="15" customHeight="1" x14ac:dyDescent="0.25">
      <c r="A43" s="5" t="s">
        <v>50</v>
      </c>
      <c r="B43" s="6">
        <v>250</v>
      </c>
      <c r="C43" s="6">
        <v>800</v>
      </c>
      <c r="D43" s="6">
        <v>362.46</v>
      </c>
      <c r="E43" s="6">
        <v>170</v>
      </c>
      <c r="F43" s="6">
        <v>950</v>
      </c>
      <c r="G43" s="6">
        <v>690</v>
      </c>
      <c r="H43" s="6">
        <v>293.89999999999998</v>
      </c>
      <c r="I43" s="6">
        <v>1060</v>
      </c>
      <c r="J43" s="6"/>
      <c r="K43" s="6"/>
      <c r="L43" s="6"/>
      <c r="M43" s="6"/>
      <c r="N43" s="7">
        <f t="shared" si="3"/>
        <v>4576.3600000000006</v>
      </c>
    </row>
    <row r="44" spans="1:14" ht="15" customHeight="1" x14ac:dyDescent="0.25">
      <c r="A44" s="5" t="s">
        <v>51</v>
      </c>
      <c r="B44" s="6">
        <v>3857.89</v>
      </c>
      <c r="C44" s="6">
        <v>1549.83</v>
      </c>
      <c r="D44" s="6">
        <v>1549.83</v>
      </c>
      <c r="E44" s="6">
        <v>1549.83</v>
      </c>
      <c r="F44" s="6">
        <v>933.34</v>
      </c>
      <c r="G44" s="6">
        <v>1078.1400000000001</v>
      </c>
      <c r="H44" s="6">
        <v>1086.21</v>
      </c>
      <c r="I44" s="6">
        <v>1078.1400000000001</v>
      </c>
      <c r="J44" s="6"/>
      <c r="K44" s="6"/>
      <c r="L44" s="6"/>
      <c r="M44" s="6"/>
      <c r="N44" s="7">
        <f t="shared" si="3"/>
        <v>12683.21</v>
      </c>
    </row>
    <row r="45" spans="1:14" ht="15" customHeight="1" x14ac:dyDescent="0.25">
      <c r="A45" s="5" t="s">
        <v>27</v>
      </c>
      <c r="B45" s="6">
        <v>284.58</v>
      </c>
      <c r="C45" s="6">
        <v>152.56</v>
      </c>
      <c r="D45" s="6">
        <v>142.06</v>
      </c>
      <c r="E45" s="6">
        <v>877.94</v>
      </c>
      <c r="F45" s="6">
        <v>614.33000000000004</v>
      </c>
      <c r="G45" s="6">
        <v>1191.73</v>
      </c>
      <c r="H45" s="6">
        <v>870.79</v>
      </c>
      <c r="I45" s="6">
        <v>1068.82</v>
      </c>
      <c r="J45" s="6"/>
      <c r="K45" s="6"/>
      <c r="L45" s="6"/>
      <c r="M45" s="6"/>
      <c r="N45" s="7">
        <f t="shared" si="3"/>
        <v>5202.8099999999995</v>
      </c>
    </row>
    <row r="46" spans="1:14" ht="15" customHeight="1" x14ac:dyDescent="0.25">
      <c r="A46" s="8" t="s">
        <v>13</v>
      </c>
      <c r="B46" s="7">
        <f>B18+B27+B32+B36+B40+B41+B42+B43+B44+B45</f>
        <v>427374.85000000003</v>
      </c>
      <c r="C46" s="7">
        <f t="shared" ref="C46:M46" si="8">C18+C27+C32+C36+C40+C41+C42+C43+C44+C45</f>
        <v>400606.62</v>
      </c>
      <c r="D46" s="7">
        <f t="shared" si="8"/>
        <v>384738.6</v>
      </c>
      <c r="E46" s="7">
        <f t="shared" si="8"/>
        <v>391599.15</v>
      </c>
      <c r="F46" s="7">
        <f t="shared" si="8"/>
        <v>378735.8000000001</v>
      </c>
      <c r="G46" s="7">
        <f t="shared" si="8"/>
        <v>371716.11000000004</v>
      </c>
      <c r="H46" s="7">
        <f t="shared" si="8"/>
        <v>368932.97000000009</v>
      </c>
      <c r="I46" s="7">
        <f t="shared" si="8"/>
        <v>373922.71</v>
      </c>
      <c r="J46" s="7">
        <f t="shared" si="8"/>
        <v>0</v>
      </c>
      <c r="K46" s="7">
        <f t="shared" si="8"/>
        <v>0</v>
      </c>
      <c r="L46" s="7">
        <f t="shared" si="8"/>
        <v>0</v>
      </c>
      <c r="M46" s="7">
        <f t="shared" si="8"/>
        <v>0</v>
      </c>
      <c r="N46" s="7">
        <f t="shared" si="3"/>
        <v>3097626.81</v>
      </c>
    </row>
    <row r="47" spans="1:14" ht="15" customHeight="1" x14ac:dyDescent="0.25">
      <c r="A47" s="8" t="s">
        <v>28</v>
      </c>
      <c r="B47" s="23">
        <f t="shared" ref="B47:M47" si="9">B15-B46</f>
        <v>7303.4799999999814</v>
      </c>
      <c r="C47" s="23">
        <f t="shared" si="9"/>
        <v>34074.070000000007</v>
      </c>
      <c r="D47" s="23">
        <f t="shared" si="9"/>
        <v>49977.410000000033</v>
      </c>
      <c r="E47" s="23">
        <f t="shared" si="9"/>
        <v>43189.489999999991</v>
      </c>
      <c r="F47" s="23">
        <f t="shared" si="9"/>
        <v>56206.009999999893</v>
      </c>
      <c r="G47" s="23">
        <f t="shared" si="9"/>
        <v>63407.969999999972</v>
      </c>
      <c r="H47" s="23">
        <f t="shared" si="9"/>
        <v>66423.419999999925</v>
      </c>
      <c r="I47" s="23">
        <f t="shared" si="9"/>
        <v>61819.829999999958</v>
      </c>
      <c r="J47" s="23">
        <f t="shared" si="9"/>
        <v>0</v>
      </c>
      <c r="K47" s="23">
        <f t="shared" si="9"/>
        <v>0</v>
      </c>
      <c r="L47" s="23">
        <f t="shared" si="9"/>
        <v>0</v>
      </c>
      <c r="M47" s="23">
        <f t="shared" si="9"/>
        <v>0</v>
      </c>
      <c r="N47" s="7">
        <f t="shared" si="3"/>
        <v>382401.67999999976</v>
      </c>
    </row>
    <row r="48" spans="1:14" ht="31.5" customHeight="1" x14ac:dyDescent="0.25">
      <c r="A48" s="8" t="s">
        <v>29</v>
      </c>
      <c r="B48" s="14">
        <f t="shared" ref="B48:M48" si="10">B9+B15-B46</f>
        <v>9333.1300000000047</v>
      </c>
      <c r="C48" s="14">
        <f t="shared" si="10"/>
        <v>43407.200000000012</v>
      </c>
      <c r="D48" s="14">
        <f t="shared" si="10"/>
        <v>93384.610000000044</v>
      </c>
      <c r="E48" s="14">
        <f t="shared" si="10"/>
        <v>136574.09999999998</v>
      </c>
      <c r="F48" s="14">
        <f t="shared" si="10"/>
        <v>192780.10999999981</v>
      </c>
      <c r="G48" s="14">
        <f t="shared" si="10"/>
        <v>256188.0799999999</v>
      </c>
      <c r="H48" s="14">
        <f t="shared" si="10"/>
        <v>322611.49999999988</v>
      </c>
      <c r="I48" s="14">
        <f t="shared" si="10"/>
        <v>384431.33</v>
      </c>
      <c r="J48" s="14">
        <f t="shared" si="10"/>
        <v>0</v>
      </c>
      <c r="K48" s="14">
        <f t="shared" si="10"/>
        <v>0</v>
      </c>
      <c r="L48" s="14">
        <f t="shared" si="10"/>
        <v>0</v>
      </c>
      <c r="M48" s="14">
        <f t="shared" si="10"/>
        <v>0</v>
      </c>
      <c r="N48" s="14"/>
    </row>
    <row r="49" spans="1:1" ht="15" customHeight="1" x14ac:dyDescent="0.25">
      <c r="A49" s="2"/>
    </row>
    <row r="50" spans="1:1" ht="15" customHeight="1" x14ac:dyDescent="0.25">
      <c r="A50" s="2"/>
    </row>
  </sheetData>
  <mergeCells count="4">
    <mergeCell ref="A3:E3"/>
    <mergeCell ref="A5:N5"/>
    <mergeCell ref="A6:N6"/>
    <mergeCell ref="B11:N11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GERENTE SRLM</cp:lastModifiedBy>
  <dcterms:created xsi:type="dcterms:W3CDTF">2020-05-11T20:12:16Z</dcterms:created>
  <dcterms:modified xsi:type="dcterms:W3CDTF">2021-09-20T13:33:55Z</dcterms:modified>
</cp:coreProperties>
</file>