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640" windowHeight="11160"/>
  </bookViews>
  <sheets>
    <sheet name="Fluxo de Caixa - 202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2"/>
  <c r="H47" l="1"/>
  <c r="G47"/>
  <c r="N41"/>
  <c r="F28"/>
  <c r="M28"/>
  <c r="L28"/>
  <c r="L27" s="1"/>
  <c r="K28"/>
  <c r="K27"/>
  <c r="K32"/>
  <c r="J28"/>
  <c r="J27" s="1"/>
  <c r="I28"/>
  <c r="H28"/>
  <c r="G28"/>
  <c r="G27" s="1"/>
  <c r="F27"/>
  <c r="E28"/>
  <c r="E27" s="1"/>
  <c r="D28"/>
  <c r="D27" s="1"/>
  <c r="C28"/>
  <c r="C27" s="1"/>
  <c r="N46"/>
  <c r="N45"/>
  <c r="N44"/>
  <c r="N43"/>
  <c r="N42"/>
  <c r="N40"/>
  <c r="N39"/>
  <c r="N38"/>
  <c r="N37"/>
  <c r="N35"/>
  <c r="N34"/>
  <c r="N33"/>
  <c r="N31"/>
  <c r="N30"/>
  <c r="N29"/>
  <c r="N26"/>
  <c r="N25"/>
  <c r="N24"/>
  <c r="N23"/>
  <c r="N22"/>
  <c r="N21"/>
  <c r="N20"/>
  <c r="N19"/>
  <c r="F15"/>
  <c r="M32"/>
  <c r="L32"/>
  <c r="J32"/>
  <c r="I32"/>
  <c r="H32"/>
  <c r="G32"/>
  <c r="F32"/>
  <c r="E32"/>
  <c r="D32"/>
  <c r="C32"/>
  <c r="B32"/>
  <c r="M27"/>
  <c r="I27"/>
  <c r="H27"/>
  <c r="B28"/>
  <c r="B27" s="1"/>
  <c r="B18"/>
  <c r="N13"/>
  <c r="N14"/>
  <c r="N12"/>
  <c r="C18"/>
  <c r="D18"/>
  <c r="E18"/>
  <c r="F18"/>
  <c r="G18"/>
  <c r="H18"/>
  <c r="I18"/>
  <c r="J18"/>
  <c r="K18"/>
  <c r="K47" s="1"/>
  <c r="L18"/>
  <c r="M18"/>
  <c r="C15"/>
  <c r="D15"/>
  <c r="E15"/>
  <c r="G15"/>
  <c r="H15"/>
  <c r="I15"/>
  <c r="J15"/>
  <c r="K15"/>
  <c r="L15"/>
  <c r="M15"/>
  <c r="B15"/>
  <c r="K48" l="1"/>
  <c r="M47"/>
  <c r="E47"/>
  <c r="N28"/>
  <c r="N36"/>
  <c r="F47"/>
  <c r="J47"/>
  <c r="J48" s="1"/>
  <c r="L47"/>
  <c r="N27"/>
  <c r="D47"/>
  <c r="N18"/>
  <c r="N32"/>
  <c r="C47"/>
  <c r="B47"/>
  <c r="B49" s="1"/>
  <c r="C9" s="1"/>
  <c r="N15"/>
  <c r="C49" l="1"/>
  <c r="D9" s="1"/>
  <c r="N47"/>
  <c r="B48"/>
  <c r="E48"/>
  <c r="G48"/>
  <c r="H48"/>
  <c r="M48"/>
  <c r="I48"/>
  <c r="C48"/>
  <c r="L48"/>
  <c r="D48"/>
  <c r="F48"/>
  <c r="D49" l="1"/>
  <c r="E9" s="1"/>
  <c r="N48"/>
  <c r="E49" l="1"/>
  <c r="F9" l="1"/>
  <c r="F49" s="1"/>
  <c r="G9" s="1"/>
  <c r="G49" s="1"/>
  <c r="H9" s="1"/>
  <c r="H49" s="1"/>
  <c r="I9" s="1"/>
  <c r="I49" s="1"/>
  <c r="J9" s="1"/>
  <c r="J49" s="1"/>
  <c r="K9" s="1"/>
  <c r="K49" s="1"/>
  <c r="L9" s="1"/>
  <c r="L49" s="1"/>
  <c r="M9" s="1"/>
  <c r="M49" s="1"/>
</calcChain>
</file>

<file path=xl/sharedStrings.xml><?xml version="1.0" encoding="utf-8"?>
<sst xmlns="http://schemas.openxmlformats.org/spreadsheetml/2006/main" count="56" uniqueCount="54">
  <si>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</si>
  <si>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</si>
  <si>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</si>
  <si>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</si>
  <si>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</si>
  <si>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</si>
  <si>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</si>
  <si>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</si>
  <si>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</si>
  <si>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</si>
  <si>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</si>
  <si>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</si>
  <si>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</si>
  <si>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</si>
  <si>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</si>
  <si>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</si>
  <si>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</si>
  <si>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</si>
  <si>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</si>
  <si>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</si>
  <si>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</si>
  <si>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13º</t>
  </si>
  <si>
    <t>Férias</t>
  </si>
  <si>
    <t>Materiais</t>
  </si>
  <si>
    <t>Investimentos</t>
  </si>
  <si>
    <t>Financeiras</t>
  </si>
  <si>
    <t>Outras despesas</t>
  </si>
  <si>
    <t>Saldo do mês (Receitas-despesas)</t>
  </si>
  <si>
    <t>SALDO FINAL (SD Anterior +Receitas - Despesas)</t>
  </si>
  <si>
    <t>MESES</t>
  </si>
  <si>
    <t>Ordenados</t>
  </si>
  <si>
    <t>Benefícios</t>
  </si>
  <si>
    <t>Horas Extras</t>
  </si>
  <si>
    <t>Encargos Sociais</t>
  </si>
  <si>
    <t>Rescisões com Encargos</t>
  </si>
  <si>
    <t>Outras Depesas com Pessoal</t>
  </si>
  <si>
    <t xml:space="preserve">Terceiros Terceirizados </t>
  </si>
  <si>
    <t>Assistenciais</t>
  </si>
  <si>
    <t>Pessoa Jurídica</t>
  </si>
  <si>
    <t>Pessoa Física</t>
  </si>
  <si>
    <t>Administrativos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</si>
  <si>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</si>
  <si>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</si>
  <si>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</si>
  <si>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</si>
  <si>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</si>
  <si>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</si>
  <si>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</si>
  <si>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 (energia elétrica, GLP, telefone, água, esgoto, correios, etc.)</t>
  </si>
  <si>
    <t>Manutenção Predial</t>
  </si>
  <si>
    <t>Ressarcimento por Rateio</t>
  </si>
  <si>
    <t>DEMONSTRATIVO DO FLUXO DE CAIXA</t>
  </si>
  <si>
    <t>Tributárias</t>
  </si>
  <si>
    <t>AME FERNANDÓPOLIS - Período: De jan à ago /2022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</si>
</sst>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CFCFCF"/>
      </right>
      <top/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11" xfId="0" applyFont="1" applyBorder="1"/>
    <xf numFmtId="0" fontId="1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16" fillId="0" borderId="0" xfId="0" applyFont="1"/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/>
    <xf numFmtId="4" fontId="0" fillId="0" borderId="1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10" xfId="42" applyNumberFormat="1" applyFont="1" applyBorder="1" applyAlignment="1">
      <alignment horizontal="right" wrapText="1"/>
    </xf>
    <xf numFmtId="4" fontId="16" fillId="0" borderId="10" xfId="42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Separador de milhares" xfId="42" builtinId="3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0</xdr:row>
      <xdr:rowOff>99060</xdr:rowOff>
    </xdr:from>
    <xdr:to>
      <xdr:col>1</xdr:col>
      <xdr:colOff>552450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6E6930DB-8DC9-4B24-B018-1C82877C2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142" t="26413" r="15572" b="22793"/>
        <a:stretch/>
      </xdr:blipFill>
      <xdr:spPr>
        <a:xfrm>
          <a:off x="1133475" y="99060"/>
          <a:ext cx="1771650" cy="64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1"/>
  <sheetViews>
    <sheetView showGridLines="0" tabSelected="1" topLeftCell="A22" workbookViewId="0">
      <selection activeCell="I44" sqref="I44"/>
    </sheetView>
  </sheetViews>
  <sheetFormatPr defaultRowHeight="15"/>
  <cols>
    <col min="1" max="1" width="35.28515625" customWidth="1"/>
    <col min="2" max="9" width="11.7109375" customWidth="1"/>
    <col min="10" max="13" width="11.7109375" hidden="1" customWidth="1"/>
    <col min="14" max="14" width="12.7109375" bestFit="1" customWidth="1"/>
  </cols>
  <sheetData>
    <row r="3" spans="1:14" ht="15" customHeight="1">
      <c r="A3" s="24"/>
      <c r="B3" s="24"/>
      <c r="C3" s="24"/>
      <c r="D3" s="24"/>
      <c r="E3" s="24"/>
    </row>
    <row r="4" spans="1:14" ht="15" customHeight="1">
      <c r="A4" s="1"/>
      <c r="B4" s="1"/>
      <c r="C4" s="1"/>
      <c r="D4" s="1"/>
      <c r="E4" s="1"/>
    </row>
    <row r="5" spans="1:14" ht="15" customHeight="1">
      <c r="A5" s="25" t="s">
        <v>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" customHeight="1" thickBot="1">
      <c r="A6" s="25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" customHeight="1">
      <c r="A7" s="3"/>
    </row>
    <row r="8" spans="1:14" ht="15" customHeight="1">
      <c r="A8" s="4" t="s">
        <v>29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</row>
    <row r="9" spans="1:14" ht="15" customHeight="1">
      <c r="A9" s="5" t="s">
        <v>13</v>
      </c>
      <c r="B9" s="6">
        <v>383507.44</v>
      </c>
      <c r="C9" s="6">
        <f>B49</f>
        <v>400545.52</v>
      </c>
      <c r="D9" s="6">
        <f t="shared" ref="D9:M9" si="0">C49</f>
        <v>412407.52000000008</v>
      </c>
      <c r="E9" s="6">
        <f t="shared" si="0"/>
        <v>444357.67000000004</v>
      </c>
      <c r="F9" s="6">
        <f t="shared" si="0"/>
        <v>438879.13000000006</v>
      </c>
      <c r="G9" s="6">
        <f t="shared" si="0"/>
        <v>455009.49000000005</v>
      </c>
      <c r="H9" s="6">
        <f t="shared" si="0"/>
        <v>456359.44</v>
      </c>
      <c r="I9" s="6">
        <f t="shared" si="0"/>
        <v>482497.23</v>
      </c>
      <c r="J9" s="6">
        <f t="shared" si="0"/>
        <v>260150.81999999972</v>
      </c>
      <c r="K9" s="6">
        <f t="shared" si="0"/>
        <v>260150.81999999972</v>
      </c>
      <c r="L9" s="6">
        <f t="shared" si="0"/>
        <v>260150.81999999972</v>
      </c>
      <c r="M9" s="6">
        <f t="shared" si="0"/>
        <v>260150.81999999972</v>
      </c>
      <c r="N9" s="20" t="s">
        <v>14</v>
      </c>
    </row>
    <row r="10" spans="1:14" ht="7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1"/>
    </row>
    <row r="11" spans="1:14" ht="15" customHeight="1">
      <c r="A11" s="13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ht="15" customHeight="1">
      <c r="A12" s="5" t="s">
        <v>16</v>
      </c>
      <c r="B12" s="6">
        <v>443365</v>
      </c>
      <c r="C12" s="6">
        <v>443365</v>
      </c>
      <c r="D12" s="6">
        <v>443365</v>
      </c>
      <c r="E12" s="6">
        <v>443365</v>
      </c>
      <c r="F12" s="6">
        <v>443365</v>
      </c>
      <c r="G12" s="6">
        <v>443365</v>
      </c>
      <c r="H12" s="6">
        <v>443365</v>
      </c>
      <c r="I12" s="6">
        <v>443365</v>
      </c>
      <c r="J12" s="6"/>
      <c r="K12" s="6"/>
      <c r="L12" s="6"/>
      <c r="M12" s="6"/>
      <c r="N12" s="7">
        <f>SUM(B12:M12)</f>
        <v>3546920</v>
      </c>
    </row>
    <row r="13" spans="1:14" ht="15" customHeight="1">
      <c r="A13" s="5" t="s">
        <v>17</v>
      </c>
      <c r="B13" s="6">
        <v>2556.9299999999998</v>
      </c>
      <c r="C13" s="6">
        <v>3081.83</v>
      </c>
      <c r="D13" s="6">
        <v>3909.99</v>
      </c>
      <c r="E13" s="6">
        <v>3315.13</v>
      </c>
      <c r="F13" s="6">
        <v>1911.66</v>
      </c>
      <c r="G13" s="6">
        <v>2192.04</v>
      </c>
      <c r="H13" s="6">
        <v>4562.16</v>
      </c>
      <c r="I13" s="6">
        <v>5455.92</v>
      </c>
      <c r="J13" s="6"/>
      <c r="K13" s="6"/>
      <c r="L13" s="6"/>
      <c r="M13" s="6"/>
      <c r="N13" s="7">
        <f t="shared" ref="N13:N14" si="1">SUM(B13:M13)</f>
        <v>26985.660000000003</v>
      </c>
    </row>
    <row r="14" spans="1:14" ht="15" hidden="1" customHeight="1">
      <c r="A14" s="5" t="s">
        <v>18</v>
      </c>
      <c r="B14" s="6"/>
      <c r="C14" s="6"/>
      <c r="D14" s="6"/>
      <c r="E14" s="6"/>
      <c r="F14" s="6"/>
      <c r="G14" s="6"/>
      <c r="H14" s="6"/>
      <c r="I14" s="6"/>
      <c r="J14" s="22"/>
      <c r="K14" s="6"/>
      <c r="L14" s="6"/>
      <c r="M14" s="6"/>
      <c r="N14" s="7">
        <f t="shared" si="1"/>
        <v>0</v>
      </c>
    </row>
    <row r="15" spans="1:14" ht="15" customHeight="1">
      <c r="A15" s="8" t="s">
        <v>12</v>
      </c>
      <c r="B15" s="7">
        <f>SUM(B12:B14)</f>
        <v>445921.93</v>
      </c>
      <c r="C15" s="7">
        <f t="shared" ref="C15:N15" si="2">SUM(C12:C14)</f>
        <v>446446.83</v>
      </c>
      <c r="D15" s="7">
        <f t="shared" si="2"/>
        <v>447274.99</v>
      </c>
      <c r="E15" s="7">
        <f t="shared" si="2"/>
        <v>446680.13</v>
      </c>
      <c r="F15" s="7">
        <f>SUM(F12:F14)</f>
        <v>445276.66</v>
      </c>
      <c r="G15" s="7">
        <f t="shared" si="2"/>
        <v>445557.04</v>
      </c>
      <c r="H15" s="7">
        <f t="shared" si="2"/>
        <v>447927.16</v>
      </c>
      <c r="I15" s="7">
        <f t="shared" si="2"/>
        <v>448820.92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3573905.66</v>
      </c>
    </row>
    <row r="16" spans="1:14" ht="8.2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" customHeight="1">
      <c r="A17" s="13" t="s">
        <v>19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 customHeight="1">
      <c r="A18" s="8" t="s">
        <v>20</v>
      </c>
      <c r="B18" s="7">
        <f>SUM(B19:B26)</f>
        <v>202552.87</v>
      </c>
      <c r="C18" s="7">
        <f t="shared" ref="C18:M18" si="3">SUM(C19:C26)</f>
        <v>189585.05000000002</v>
      </c>
      <c r="D18" s="7">
        <f t="shared" si="3"/>
        <v>195260.55000000002</v>
      </c>
      <c r="E18" s="7">
        <f t="shared" si="3"/>
        <v>210158.4</v>
      </c>
      <c r="F18" s="7">
        <f t="shared" si="3"/>
        <v>185821.73</v>
      </c>
      <c r="G18" s="7">
        <f t="shared" si="3"/>
        <v>188578.08000000002</v>
      </c>
      <c r="H18" s="7">
        <f t="shared" si="3"/>
        <v>188176.13</v>
      </c>
      <c r="I18" s="7">
        <f t="shared" si="3"/>
        <v>426588.35000000009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ref="N18:N48" si="4">SUM(B18:M18)</f>
        <v>1786721.1600000001</v>
      </c>
    </row>
    <row r="19" spans="1:14" ht="15" customHeight="1">
      <c r="A19" s="5" t="s">
        <v>30</v>
      </c>
      <c r="B19" s="6">
        <v>148231.56</v>
      </c>
      <c r="C19" s="6">
        <v>145934.82</v>
      </c>
      <c r="D19" s="6">
        <v>153986.88</v>
      </c>
      <c r="E19" s="6">
        <v>152086.92000000001</v>
      </c>
      <c r="F19" s="6">
        <v>143691.99</v>
      </c>
      <c r="G19" s="6">
        <v>153189.62</v>
      </c>
      <c r="H19" s="6">
        <v>147346.39000000001</v>
      </c>
      <c r="I19" s="6">
        <v>284723.44</v>
      </c>
      <c r="J19" s="6"/>
      <c r="K19" s="6"/>
      <c r="L19" s="6"/>
      <c r="M19" s="6"/>
      <c r="N19" s="7">
        <f t="shared" si="4"/>
        <v>1329191.6200000001</v>
      </c>
    </row>
    <row r="20" spans="1:14" ht="15" customHeight="1">
      <c r="A20" s="5" t="s">
        <v>31</v>
      </c>
      <c r="B20" s="6">
        <v>10089.1</v>
      </c>
      <c r="C20" s="6">
        <v>10089.1</v>
      </c>
      <c r="D20" s="6">
        <v>10089.1</v>
      </c>
      <c r="E20" s="6">
        <v>10089.1</v>
      </c>
      <c r="F20" s="6">
        <v>9947</v>
      </c>
      <c r="G20" s="6">
        <v>9947</v>
      </c>
      <c r="H20" s="6">
        <v>9804.9</v>
      </c>
      <c r="I20" s="6">
        <v>9804.9</v>
      </c>
      <c r="J20" s="6"/>
      <c r="K20" s="6"/>
      <c r="L20" s="6"/>
      <c r="M20" s="6"/>
      <c r="N20" s="7">
        <f t="shared" si="4"/>
        <v>79860.2</v>
      </c>
    </row>
    <row r="21" spans="1:14" ht="15" hidden="1" customHeight="1">
      <c r="A21" s="5" t="s">
        <v>32</v>
      </c>
      <c r="B21" s="6"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4"/>
        <v>0</v>
      </c>
    </row>
    <row r="22" spans="1:14" ht="15" customHeight="1">
      <c r="A22" s="5" t="s">
        <v>33</v>
      </c>
      <c r="B22" s="6">
        <v>18897.7</v>
      </c>
      <c r="C22" s="6">
        <v>13560.72</v>
      </c>
      <c r="D22" s="6">
        <v>13320.09</v>
      </c>
      <c r="E22" s="6">
        <v>13306.24</v>
      </c>
      <c r="F22" s="6">
        <v>13832.26</v>
      </c>
      <c r="G22" s="6">
        <v>13421.95</v>
      </c>
      <c r="H22" s="6">
        <v>13318.55</v>
      </c>
      <c r="I22" s="6">
        <v>33298.080000000002</v>
      </c>
      <c r="J22" s="6"/>
      <c r="K22" s="6"/>
      <c r="L22" s="6"/>
      <c r="M22" s="6"/>
      <c r="N22" s="7">
        <f t="shared" si="4"/>
        <v>132955.59</v>
      </c>
    </row>
    <row r="23" spans="1:14" ht="15" customHeight="1">
      <c r="A23" s="5" t="s">
        <v>34</v>
      </c>
      <c r="B23" s="6">
        <v>0</v>
      </c>
      <c r="C23" s="6">
        <v>0</v>
      </c>
      <c r="D23" s="6">
        <v>0</v>
      </c>
      <c r="E23" s="6">
        <v>3718.65</v>
      </c>
      <c r="F23" s="6">
        <v>0</v>
      </c>
      <c r="G23" s="6">
        <v>0</v>
      </c>
      <c r="H23" s="6">
        <v>2987.81</v>
      </c>
      <c r="I23" s="6">
        <v>0</v>
      </c>
      <c r="J23" s="6"/>
      <c r="K23" s="6"/>
      <c r="L23" s="6"/>
      <c r="M23" s="6"/>
      <c r="N23" s="7">
        <f t="shared" si="4"/>
        <v>6706.46</v>
      </c>
    </row>
    <row r="24" spans="1:14" ht="15" customHeight="1">
      <c r="A24" s="5" t="s">
        <v>21</v>
      </c>
      <c r="B24" s="6">
        <v>6372.21</v>
      </c>
      <c r="C24" s="6">
        <v>47.92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81555.710000000006</v>
      </c>
      <c r="J24" s="6"/>
      <c r="K24" s="6"/>
      <c r="L24" s="6"/>
      <c r="M24" s="6"/>
      <c r="N24" s="7">
        <f t="shared" si="4"/>
        <v>87975.840000000011</v>
      </c>
    </row>
    <row r="25" spans="1:14" ht="15" customHeight="1">
      <c r="A25" s="5" t="s">
        <v>22</v>
      </c>
      <c r="B25" s="6">
        <v>18962.3</v>
      </c>
      <c r="C25" s="6">
        <v>19952.490000000002</v>
      </c>
      <c r="D25" s="6">
        <v>17864.48</v>
      </c>
      <c r="E25" s="6">
        <v>30957.49</v>
      </c>
      <c r="F25" s="6">
        <v>18350.48</v>
      </c>
      <c r="G25" s="6">
        <v>12019.51</v>
      </c>
      <c r="H25" s="6">
        <v>14718.48</v>
      </c>
      <c r="I25" s="6">
        <v>17206.22</v>
      </c>
      <c r="J25" s="6"/>
      <c r="K25" s="6"/>
      <c r="L25" s="6"/>
      <c r="M25" s="6"/>
      <c r="N25" s="7">
        <f t="shared" si="4"/>
        <v>150031.45000000001</v>
      </c>
    </row>
    <row r="26" spans="1:14" ht="15" hidden="1" customHeight="1">
      <c r="A26" s="5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7">
        <f t="shared" si="4"/>
        <v>0</v>
      </c>
    </row>
    <row r="27" spans="1:14" s="16" customFormat="1" ht="15" customHeight="1">
      <c r="A27" s="8" t="s">
        <v>36</v>
      </c>
      <c r="B27" s="7">
        <f>B28+B31</f>
        <v>201815.09</v>
      </c>
      <c r="C27" s="7">
        <f t="shared" ref="C27:M27" si="5">C28+C31</f>
        <v>204859.97</v>
      </c>
      <c r="D27" s="7">
        <f t="shared" si="5"/>
        <v>196708.78</v>
      </c>
      <c r="E27" s="7">
        <f t="shared" si="5"/>
        <v>212709.21999999997</v>
      </c>
      <c r="F27" s="7">
        <f t="shared" si="5"/>
        <v>203580.75999999998</v>
      </c>
      <c r="G27" s="7">
        <f t="shared" si="5"/>
        <v>208400.96000000002</v>
      </c>
      <c r="H27" s="7">
        <f t="shared" si="5"/>
        <v>198230.65999999997</v>
      </c>
      <c r="I27" s="7">
        <f t="shared" si="5"/>
        <v>208018.63999999998</v>
      </c>
      <c r="J27" s="7">
        <f t="shared" si="5"/>
        <v>0</v>
      </c>
      <c r="K27" s="7">
        <f t="shared" ref="K27" si="6">K28+K31</f>
        <v>0</v>
      </c>
      <c r="L27" s="7">
        <f t="shared" si="5"/>
        <v>0</v>
      </c>
      <c r="M27" s="7">
        <f t="shared" si="5"/>
        <v>0</v>
      </c>
      <c r="N27" s="7">
        <f t="shared" si="4"/>
        <v>1634324.0799999998</v>
      </c>
    </row>
    <row r="28" spans="1:14" s="16" customFormat="1" ht="15" customHeight="1">
      <c r="A28" s="8" t="s">
        <v>37</v>
      </c>
      <c r="B28" s="7">
        <f t="shared" ref="B28:J28" si="7">SUM(B29:B30)</f>
        <v>175565.24</v>
      </c>
      <c r="C28" s="7">
        <f t="shared" si="7"/>
        <v>170002.16</v>
      </c>
      <c r="D28" s="7">
        <f t="shared" si="7"/>
        <v>173104.77</v>
      </c>
      <c r="E28" s="7">
        <f t="shared" si="7"/>
        <v>186742.86</v>
      </c>
      <c r="F28" s="7">
        <f t="shared" si="7"/>
        <v>172135.11</v>
      </c>
      <c r="G28" s="7">
        <f t="shared" si="7"/>
        <v>181879.35</v>
      </c>
      <c r="H28" s="7">
        <f t="shared" si="7"/>
        <v>180362.23999999999</v>
      </c>
      <c r="I28" s="7">
        <f t="shared" si="7"/>
        <v>181152.77</v>
      </c>
      <c r="J28" s="7">
        <f t="shared" si="7"/>
        <v>0</v>
      </c>
      <c r="K28" s="7">
        <f t="shared" ref="K28:M28" si="8">SUM(K29:K30)</f>
        <v>0</v>
      </c>
      <c r="L28" s="7">
        <f t="shared" si="8"/>
        <v>0</v>
      </c>
      <c r="M28" s="7">
        <f t="shared" si="8"/>
        <v>0</v>
      </c>
      <c r="N28" s="7">
        <f t="shared" si="4"/>
        <v>1420944.5</v>
      </c>
    </row>
    <row r="29" spans="1:14" s="19" customFormat="1" ht="15" customHeight="1">
      <c r="A29" s="17" t="s">
        <v>38</v>
      </c>
      <c r="B29" s="18">
        <v>175565.24</v>
      </c>
      <c r="C29" s="18">
        <v>170002.16</v>
      </c>
      <c r="D29" s="18">
        <v>173104.77</v>
      </c>
      <c r="E29" s="18">
        <v>186742.86</v>
      </c>
      <c r="F29" s="18">
        <v>172135.11</v>
      </c>
      <c r="G29" s="18">
        <v>181879.35</v>
      </c>
      <c r="H29" s="18">
        <v>180362.23999999999</v>
      </c>
      <c r="I29" s="18">
        <v>181152.77</v>
      </c>
      <c r="J29" s="18"/>
      <c r="K29" s="18"/>
      <c r="L29" s="18"/>
      <c r="M29" s="18"/>
      <c r="N29" s="7">
        <f t="shared" si="4"/>
        <v>1420944.5</v>
      </c>
    </row>
    <row r="30" spans="1:14" s="19" customFormat="1" ht="15" hidden="1" customHeight="1">
      <c r="A30" s="17" t="s">
        <v>39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7">
        <f t="shared" si="4"/>
        <v>0</v>
      </c>
    </row>
    <row r="31" spans="1:14" ht="15" customHeight="1">
      <c r="A31" s="5" t="s">
        <v>40</v>
      </c>
      <c r="B31" s="6">
        <v>26249.85</v>
      </c>
      <c r="C31" s="6">
        <v>34857.81</v>
      </c>
      <c r="D31" s="6">
        <v>23604.01</v>
      </c>
      <c r="E31" s="6">
        <v>25966.36</v>
      </c>
      <c r="F31" s="6">
        <v>31445.65</v>
      </c>
      <c r="G31" s="6">
        <v>26521.61</v>
      </c>
      <c r="H31" s="6">
        <v>17868.419999999998</v>
      </c>
      <c r="I31" s="6">
        <v>26865.87</v>
      </c>
      <c r="J31" s="6"/>
      <c r="K31" s="6"/>
      <c r="L31" s="6"/>
      <c r="M31" s="6"/>
      <c r="N31" s="7">
        <f t="shared" si="4"/>
        <v>213379.57999999996</v>
      </c>
    </row>
    <row r="32" spans="1:14" s="16" customFormat="1" ht="15" customHeight="1">
      <c r="A32" s="8" t="s">
        <v>23</v>
      </c>
      <c r="B32" s="7">
        <f>SUM(B33:B35)</f>
        <v>13031.52</v>
      </c>
      <c r="C32" s="7">
        <f t="shared" ref="C32:M32" si="9">SUM(C33:C35)</f>
        <v>30756</v>
      </c>
      <c r="D32" s="7">
        <f t="shared" si="9"/>
        <v>16117.669999999998</v>
      </c>
      <c r="E32" s="7">
        <f t="shared" si="9"/>
        <v>13870.21</v>
      </c>
      <c r="F32" s="7">
        <f t="shared" si="9"/>
        <v>26942.93</v>
      </c>
      <c r="G32" s="7">
        <f t="shared" si="9"/>
        <v>31443.360000000001</v>
      </c>
      <c r="H32" s="7">
        <f t="shared" si="9"/>
        <v>22652.31</v>
      </c>
      <c r="I32" s="7">
        <f t="shared" si="9"/>
        <v>25076.18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4"/>
        <v>179890.18</v>
      </c>
    </row>
    <row r="33" spans="1:14" ht="15" customHeight="1">
      <c r="A33" s="5" t="s">
        <v>41</v>
      </c>
      <c r="B33" s="6">
        <v>4279.46</v>
      </c>
      <c r="C33" s="6">
        <v>25548.81</v>
      </c>
      <c r="D33" s="6">
        <v>9739.64</v>
      </c>
      <c r="E33" s="6">
        <v>8101.14</v>
      </c>
      <c r="F33" s="6">
        <v>12308.97</v>
      </c>
      <c r="G33" s="6">
        <v>17224.650000000001</v>
      </c>
      <c r="H33" s="6">
        <v>11873.44</v>
      </c>
      <c r="I33" s="6">
        <v>11019.99</v>
      </c>
      <c r="J33" s="6"/>
      <c r="K33" s="6"/>
      <c r="L33" s="6"/>
      <c r="M33" s="6"/>
      <c r="N33" s="7">
        <f t="shared" si="4"/>
        <v>100096.10000000002</v>
      </c>
    </row>
    <row r="34" spans="1:14" ht="15" hidden="1" customHeight="1">
      <c r="A34" s="5" t="s">
        <v>42</v>
      </c>
      <c r="B34" s="6"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f t="shared" si="4"/>
        <v>0</v>
      </c>
    </row>
    <row r="35" spans="1:14" ht="15" customHeight="1">
      <c r="A35" s="5" t="s">
        <v>43</v>
      </c>
      <c r="B35" s="6">
        <v>8752.06</v>
      </c>
      <c r="C35" s="6">
        <v>5207.1899999999996</v>
      </c>
      <c r="D35" s="6">
        <v>6378.03</v>
      </c>
      <c r="E35" s="6">
        <v>5769.07</v>
      </c>
      <c r="F35" s="6">
        <v>14633.96</v>
      </c>
      <c r="G35" s="6">
        <v>14218.71</v>
      </c>
      <c r="H35" s="6">
        <v>10778.87</v>
      </c>
      <c r="I35" s="6">
        <v>14056.19</v>
      </c>
      <c r="J35" s="6"/>
      <c r="K35" s="6"/>
      <c r="L35" s="6"/>
      <c r="M35" s="6"/>
      <c r="N35" s="7">
        <f t="shared" si="4"/>
        <v>79794.080000000002</v>
      </c>
    </row>
    <row r="36" spans="1:14" s="16" customFormat="1" ht="15" hidden="1" customHeight="1">
      <c r="A36" s="8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f t="shared" si="4"/>
        <v>0</v>
      </c>
    </row>
    <row r="37" spans="1:14" ht="15" hidden="1" customHeight="1">
      <c r="A37" s="5" t="s">
        <v>45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f t="shared" si="4"/>
        <v>0</v>
      </c>
    </row>
    <row r="38" spans="1:14" ht="15" hidden="1" customHeight="1">
      <c r="A38" s="5" t="s">
        <v>46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>
        <f t="shared" si="4"/>
        <v>0</v>
      </c>
    </row>
    <row r="39" spans="1:14" ht="15" hidden="1" customHeight="1">
      <c r="A39" s="5" t="s">
        <v>47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f t="shared" si="4"/>
        <v>0</v>
      </c>
    </row>
    <row r="40" spans="1:14" ht="27.75" customHeight="1">
      <c r="A40" s="5" t="s">
        <v>48</v>
      </c>
      <c r="B40" s="15">
        <v>6933.7</v>
      </c>
      <c r="C40" s="15">
        <v>6981.01</v>
      </c>
      <c r="D40" s="15">
        <v>5291.41</v>
      </c>
      <c r="E40" s="15">
        <v>6915.22</v>
      </c>
      <c r="F40" s="15">
        <v>7648.39</v>
      </c>
      <c r="G40" s="15">
        <v>5646.4</v>
      </c>
      <c r="H40" s="15">
        <v>4061.18</v>
      </c>
      <c r="I40" s="15">
        <v>3077.76</v>
      </c>
      <c r="J40" s="15"/>
      <c r="K40" s="15"/>
      <c r="L40" s="15"/>
      <c r="M40" s="15"/>
      <c r="N40" s="14">
        <f t="shared" si="4"/>
        <v>46555.070000000007</v>
      </c>
    </row>
    <row r="41" spans="1:14">
      <c r="A41" s="5" t="s">
        <v>52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84.95</v>
      </c>
      <c r="H41" s="15">
        <v>676.55</v>
      </c>
      <c r="I41" s="15">
        <v>186.22</v>
      </c>
      <c r="J41" s="15"/>
      <c r="K41" s="15"/>
      <c r="L41" s="15"/>
      <c r="M41" s="15"/>
      <c r="N41" s="14">
        <f t="shared" si="4"/>
        <v>947.72</v>
      </c>
    </row>
    <row r="42" spans="1:14" ht="15" customHeight="1">
      <c r="A42" s="5" t="s">
        <v>25</v>
      </c>
      <c r="B42" s="6">
        <v>397.89</v>
      </c>
      <c r="C42" s="6">
        <v>261.89999999999998</v>
      </c>
      <c r="D42" s="6">
        <v>267.95999999999998</v>
      </c>
      <c r="E42" s="6">
        <v>274.38</v>
      </c>
      <c r="F42" s="6">
        <v>253</v>
      </c>
      <c r="G42" s="6">
        <v>420.25</v>
      </c>
      <c r="H42" s="6">
        <v>419.94</v>
      </c>
      <c r="I42" s="6">
        <v>472.79</v>
      </c>
      <c r="J42" s="6"/>
      <c r="K42" s="6"/>
      <c r="L42" s="6"/>
      <c r="M42" s="6"/>
      <c r="N42" s="7">
        <f t="shared" si="4"/>
        <v>2768.11</v>
      </c>
    </row>
    <row r="43" spans="1:14" ht="15" customHeight="1">
      <c r="A43" s="5" t="s">
        <v>24</v>
      </c>
      <c r="B43" s="6">
        <v>2308.7199999999998</v>
      </c>
      <c r="C43" s="6">
        <v>0</v>
      </c>
      <c r="D43" s="6">
        <v>0</v>
      </c>
      <c r="E43" s="6">
        <v>5247.43</v>
      </c>
      <c r="F43" s="6">
        <v>2310</v>
      </c>
      <c r="G43" s="6">
        <v>0</v>
      </c>
      <c r="H43" s="6">
        <v>2415.27</v>
      </c>
      <c r="I43" s="6">
        <v>2302.5500000000002</v>
      </c>
      <c r="J43" s="6"/>
      <c r="K43" s="6"/>
      <c r="L43" s="6"/>
      <c r="M43" s="6"/>
      <c r="N43" s="7">
        <f t="shared" si="4"/>
        <v>14583.970000000001</v>
      </c>
    </row>
    <row r="44" spans="1:14" ht="15" customHeight="1">
      <c r="A44" s="5" t="s">
        <v>49</v>
      </c>
      <c r="B44" s="6">
        <v>170</v>
      </c>
      <c r="C44" s="6">
        <v>170</v>
      </c>
      <c r="D44" s="6">
        <v>170</v>
      </c>
      <c r="E44" s="6">
        <v>170</v>
      </c>
      <c r="F44" s="6">
        <v>170</v>
      </c>
      <c r="G44" s="6">
        <v>4540</v>
      </c>
      <c r="H44" s="6">
        <v>170</v>
      </c>
      <c r="I44" s="6">
        <v>520</v>
      </c>
      <c r="J44" s="6"/>
      <c r="K44" s="6"/>
      <c r="L44" s="6"/>
      <c r="M44" s="6"/>
      <c r="N44" s="7">
        <f t="shared" si="4"/>
        <v>6080</v>
      </c>
    </row>
    <row r="45" spans="1:14" ht="15" customHeight="1">
      <c r="A45" s="5" t="s">
        <v>50</v>
      </c>
      <c r="B45" s="6">
        <v>1366.39</v>
      </c>
      <c r="C45" s="6">
        <v>1458.47</v>
      </c>
      <c r="D45" s="6">
        <v>1458.47</v>
      </c>
      <c r="E45" s="6">
        <v>1951.57</v>
      </c>
      <c r="F45" s="6">
        <v>2002.58</v>
      </c>
      <c r="G45" s="6">
        <v>1991.47</v>
      </c>
      <c r="H45" s="6">
        <v>1971.3</v>
      </c>
      <c r="I45" s="6">
        <v>1993.19</v>
      </c>
      <c r="J45" s="6"/>
      <c r="K45" s="6"/>
      <c r="L45" s="6"/>
      <c r="M45" s="6"/>
      <c r="N45" s="7">
        <f t="shared" si="4"/>
        <v>14193.439999999999</v>
      </c>
    </row>
    <row r="46" spans="1:14" ht="15" customHeight="1">
      <c r="A46" s="5" t="s">
        <v>26</v>
      </c>
      <c r="B46" s="6">
        <v>307.67</v>
      </c>
      <c r="C46" s="6">
        <v>512.42999999999995</v>
      </c>
      <c r="D46" s="6">
        <v>50</v>
      </c>
      <c r="E46" s="6">
        <v>862.24</v>
      </c>
      <c r="F46" s="6">
        <v>416.91</v>
      </c>
      <c r="G46" s="6">
        <v>3101.62</v>
      </c>
      <c r="H46" s="6">
        <v>3016.03</v>
      </c>
      <c r="I46" s="6">
        <v>2931.65</v>
      </c>
      <c r="J46" s="6"/>
      <c r="K46" s="6"/>
      <c r="L46" s="6"/>
      <c r="M46" s="6"/>
      <c r="N46" s="7">
        <f t="shared" si="4"/>
        <v>11198.55</v>
      </c>
    </row>
    <row r="47" spans="1:14" ht="15" customHeight="1">
      <c r="A47" s="8" t="s">
        <v>12</v>
      </c>
      <c r="B47" s="7">
        <f>B18+B27+B32+B36+B40+B42+B43+B44+B45+B46</f>
        <v>428883.85</v>
      </c>
      <c r="C47" s="7">
        <f t="shared" ref="C47:M47" si="10">C18+C27+C32+C36+C40+C42+C43+C44+C45+C46</f>
        <v>434584.83</v>
      </c>
      <c r="D47" s="7">
        <f t="shared" si="10"/>
        <v>415324.83999999997</v>
      </c>
      <c r="E47" s="7">
        <f t="shared" si="10"/>
        <v>452158.67</v>
      </c>
      <c r="F47" s="7">
        <f t="shared" si="10"/>
        <v>429146.3</v>
      </c>
      <c r="G47" s="7">
        <f>G18+G27+G32+G36+G40+G42+G43+G44+G45+G46+G41</f>
        <v>444207.09</v>
      </c>
      <c r="H47" s="7">
        <f>H18+H27+H32+H36+H40+H42+H43+H44+H45+H46+H41</f>
        <v>421789.37</v>
      </c>
      <c r="I47" s="7">
        <f>I18+I27+I32+I36+I40+I42+I43+I44+I45+I46+I41</f>
        <v>671167.33000000019</v>
      </c>
      <c r="J47" s="7">
        <f t="shared" si="10"/>
        <v>0</v>
      </c>
      <c r="K47" s="7">
        <f t="shared" ref="K47" si="11">K18+K27+K32+K36+K40+K42+K43+K44+K45+K46</f>
        <v>0</v>
      </c>
      <c r="L47" s="7">
        <f t="shared" si="10"/>
        <v>0</v>
      </c>
      <c r="M47" s="7">
        <f t="shared" si="10"/>
        <v>0</v>
      </c>
      <c r="N47" s="7">
        <f t="shared" si="4"/>
        <v>3697262.28</v>
      </c>
    </row>
    <row r="48" spans="1:14" ht="15" customHeight="1">
      <c r="A48" s="8" t="s">
        <v>27</v>
      </c>
      <c r="B48" s="23">
        <f t="shared" ref="B48:M48" si="12">B15-B47</f>
        <v>17038.080000000016</v>
      </c>
      <c r="C48" s="23">
        <f t="shared" si="12"/>
        <v>11862</v>
      </c>
      <c r="D48" s="23">
        <f t="shared" si="12"/>
        <v>31950.150000000023</v>
      </c>
      <c r="E48" s="23">
        <f t="shared" si="12"/>
        <v>-5478.539999999979</v>
      </c>
      <c r="F48" s="23">
        <f t="shared" si="12"/>
        <v>16130.359999999986</v>
      </c>
      <c r="G48" s="23">
        <f t="shared" si="12"/>
        <v>1349.9499999999534</v>
      </c>
      <c r="H48" s="23">
        <f t="shared" si="12"/>
        <v>26137.789999999979</v>
      </c>
      <c r="I48" s="23">
        <f t="shared" si="12"/>
        <v>-222346.41000000021</v>
      </c>
      <c r="J48" s="23">
        <f t="shared" si="12"/>
        <v>0</v>
      </c>
      <c r="K48" s="23">
        <f t="shared" ref="K48" si="13">K15-K47</f>
        <v>0</v>
      </c>
      <c r="L48" s="23">
        <f t="shared" si="12"/>
        <v>0</v>
      </c>
      <c r="M48" s="23">
        <f t="shared" si="12"/>
        <v>0</v>
      </c>
      <c r="N48" s="7">
        <f t="shared" si="4"/>
        <v>-123356.62000000023</v>
      </c>
    </row>
    <row r="49" spans="1:14" ht="31.5" customHeight="1">
      <c r="A49" s="8" t="s">
        <v>28</v>
      </c>
      <c r="B49" s="14">
        <f t="shared" ref="B49:M49" si="14">B9+B15-B47</f>
        <v>400545.52</v>
      </c>
      <c r="C49" s="14">
        <f t="shared" si="14"/>
        <v>412407.52000000008</v>
      </c>
      <c r="D49" s="14">
        <f t="shared" si="14"/>
        <v>444357.67000000004</v>
      </c>
      <c r="E49" s="14">
        <f t="shared" si="14"/>
        <v>438879.13000000006</v>
      </c>
      <c r="F49" s="14">
        <f t="shared" si="14"/>
        <v>455009.49000000005</v>
      </c>
      <c r="G49" s="14">
        <f t="shared" si="14"/>
        <v>456359.44</v>
      </c>
      <c r="H49" s="14">
        <f t="shared" si="14"/>
        <v>482497.23</v>
      </c>
      <c r="I49" s="14">
        <f t="shared" si="14"/>
        <v>260150.81999999972</v>
      </c>
      <c r="J49" s="14">
        <f t="shared" si="14"/>
        <v>260150.81999999972</v>
      </c>
      <c r="K49" s="14">
        <f t="shared" si="14"/>
        <v>260150.81999999972</v>
      </c>
      <c r="L49" s="14">
        <f t="shared" si="14"/>
        <v>260150.81999999972</v>
      </c>
      <c r="M49" s="14">
        <f t="shared" si="14"/>
        <v>260150.81999999972</v>
      </c>
      <c r="N49" s="14"/>
    </row>
    <row r="50" spans="1:14" ht="15" customHeight="1">
      <c r="A50" s="2"/>
    </row>
    <row r="51" spans="1:14" ht="15" customHeight="1">
      <c r="A51" s="2"/>
    </row>
  </sheetData>
  <mergeCells count="4">
    <mergeCell ref="A3:E3"/>
    <mergeCell ref="A5:N5"/>
    <mergeCell ref="A6:N6"/>
    <mergeCell ref="B11:N11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edsilva</cp:lastModifiedBy>
  <dcterms:created xsi:type="dcterms:W3CDTF">2020-05-11T20:12:16Z</dcterms:created>
  <dcterms:modified xsi:type="dcterms:W3CDTF">2022-09-22T11:51:12Z</dcterms:modified>
</cp:coreProperties>
</file>