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640" windowHeight="11160"/>
  </bookViews>
  <sheets>
    <sheet name="Demonstrativo Contábil 2022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2"/>
  <c r="H36" l="1"/>
  <c r="G36"/>
  <c r="F36"/>
  <c r="E36"/>
  <c r="E46" s="1"/>
  <c r="D36"/>
  <c r="C36"/>
  <c r="B36"/>
  <c r="N50"/>
  <c r="I51"/>
  <c r="H51"/>
  <c r="G51"/>
  <c r="F51"/>
  <c r="E51"/>
  <c r="D51"/>
  <c r="C51"/>
  <c r="B51"/>
  <c r="N45"/>
  <c r="N44"/>
  <c r="N43"/>
  <c r="N42"/>
  <c r="N41"/>
  <c r="N40"/>
  <c r="N39"/>
  <c r="N38"/>
  <c r="N37"/>
  <c r="N35"/>
  <c r="N34"/>
  <c r="N33"/>
  <c r="N31"/>
  <c r="N30"/>
  <c r="N29"/>
  <c r="N26"/>
  <c r="N25"/>
  <c r="N23"/>
  <c r="N22"/>
  <c r="N21"/>
  <c r="N20"/>
  <c r="N19"/>
  <c r="N36"/>
  <c r="M28"/>
  <c r="N49" l="1"/>
  <c r="N51" s="1"/>
  <c r="N18"/>
  <c r="N11"/>
  <c r="N12"/>
  <c r="N13"/>
  <c r="N10"/>
  <c r="J51"/>
  <c r="K51"/>
  <c r="L51"/>
  <c r="M51"/>
  <c r="C32"/>
  <c r="D32"/>
  <c r="E32"/>
  <c r="F32"/>
  <c r="G32"/>
  <c r="H32"/>
  <c r="I32"/>
  <c r="J32"/>
  <c r="K32"/>
  <c r="L32"/>
  <c r="M32"/>
  <c r="B32"/>
  <c r="C28"/>
  <c r="C27" s="1"/>
  <c r="D28"/>
  <c r="D27" s="1"/>
  <c r="E28"/>
  <c r="E27" s="1"/>
  <c r="F28"/>
  <c r="F27" s="1"/>
  <c r="G28"/>
  <c r="G27" s="1"/>
  <c r="H28"/>
  <c r="H27" s="1"/>
  <c r="I28"/>
  <c r="I27" s="1"/>
  <c r="J28"/>
  <c r="J27" s="1"/>
  <c r="K28"/>
  <c r="K27" s="1"/>
  <c r="L28"/>
  <c r="L27" s="1"/>
  <c r="B28"/>
  <c r="M27"/>
  <c r="C24"/>
  <c r="D24"/>
  <c r="D17" s="1"/>
  <c r="E24"/>
  <c r="E17" s="1"/>
  <c r="F24"/>
  <c r="F17" s="1"/>
  <c r="F46" s="1"/>
  <c r="G24"/>
  <c r="G17" s="1"/>
  <c r="H24"/>
  <c r="H17" s="1"/>
  <c r="I24"/>
  <c r="I17" s="1"/>
  <c r="J24"/>
  <c r="J17" s="1"/>
  <c r="K24"/>
  <c r="K17" s="1"/>
  <c r="L24"/>
  <c r="L17" s="1"/>
  <c r="M24"/>
  <c r="M17" s="1"/>
  <c r="B24"/>
  <c r="B17" s="1"/>
  <c r="C14"/>
  <c r="D14"/>
  <c r="E14"/>
  <c r="F14"/>
  <c r="G14"/>
  <c r="H14"/>
  <c r="I14"/>
  <c r="J14"/>
  <c r="K14"/>
  <c r="L14"/>
  <c r="M14"/>
  <c r="B14"/>
  <c r="L46" l="1"/>
  <c r="L53" s="1"/>
  <c r="L55" s="1"/>
  <c r="J46"/>
  <c r="J53" s="1"/>
  <c r="J55" s="1"/>
  <c r="K46"/>
  <c r="K53" s="1"/>
  <c r="K55" s="1"/>
  <c r="M46"/>
  <c r="M53" s="1"/>
  <c r="M55" s="1"/>
  <c r="I46"/>
  <c r="I53" s="1"/>
  <c r="I55" s="1"/>
  <c r="H46"/>
  <c r="H53" s="1"/>
  <c r="H55" s="1"/>
  <c r="G46"/>
  <c r="G53" s="1"/>
  <c r="G55" s="1"/>
  <c r="N32"/>
  <c r="E53"/>
  <c r="E55" s="1"/>
  <c r="D46"/>
  <c r="D53" s="1"/>
  <c r="D55" s="1"/>
  <c r="C17"/>
  <c r="N17" s="1"/>
  <c r="N24"/>
  <c r="C46"/>
  <c r="C53" s="1"/>
  <c r="C55" s="1"/>
  <c r="B27"/>
  <c r="N27" s="1"/>
  <c r="N28"/>
  <c r="F53"/>
  <c r="F55" s="1"/>
  <c r="N14"/>
  <c r="B46" l="1"/>
  <c r="N46" s="1"/>
  <c r="N53" s="1"/>
  <c r="N55" s="1"/>
  <c r="B53" l="1"/>
  <c r="B55" s="1"/>
</calcChain>
</file>

<file path=xl/sharedStrings.xml><?xml version="1.0" encoding="utf-8"?>
<sst xmlns="http://schemas.openxmlformats.org/spreadsheetml/2006/main" count="60" uniqueCount="60">
  <si>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</si>
  <si>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</si>
  <si>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</si>
  <si>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</si>
  <si>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</si>
  <si>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</si>
  <si>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</si>
  <si>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</si>
  <si>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</si>
  <si>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</si>
  <si>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</si>
  <si>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</si>
  <si>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</si>
  <si>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Resultado de Aplicação Financeira</t>
  </si>
  <si>
    <t>Outras Receitas</t>
  </si>
  <si>
    <t>Despesas Operacionais</t>
  </si>
  <si>
    <t>Pessoal</t>
  </si>
  <si>
    <t>Ordenados</t>
  </si>
  <si>
    <t>Encargos Sociais</t>
  </si>
  <si>
    <t>Provisões</t>
  </si>
  <si>
    <t>Benefícios</t>
  </si>
  <si>
    <t>Serviços Terceirizados</t>
  </si>
  <si>
    <t>Assistenciais</t>
  </si>
  <si>
    <t>Pessoa Jurídica</t>
  </si>
  <si>
    <t>Pessoa Física</t>
  </si>
  <si>
    <t>Administrativos</t>
  </si>
  <si>
    <t>Materiais</t>
  </si>
  <si>
    <t>Materiais de consumo</t>
  </si>
  <si>
    <t>Outras despesas</t>
  </si>
  <si>
    <t>Investimento</t>
  </si>
  <si>
    <t>DEMONSTRATIVO CONTÁBIL OPERACIONAL</t>
  </si>
  <si>
    <t xml:space="preserve"> </t>
  </si>
  <si>
    <t xml:space="preserve">Receitas </t>
  </si>
  <si>
    <t>MESES</t>
  </si>
  <si>
    <t>Total das Receitas (1)</t>
  </si>
  <si>
    <t>Total das Despesas Operacionais (2)</t>
  </si>
  <si>
    <t>Total Investimento (3)</t>
  </si>
  <si>
    <t>Repasse Contrato de Gestão</t>
  </si>
  <si>
    <t>TOTAL GERAL DAS DESPESAS (2 + 3)</t>
  </si>
  <si>
    <t>RESULTADO (Total das Receitas - Total Geral das Despesas)</t>
  </si>
  <si>
    <t>Equipamentos</t>
  </si>
  <si>
    <t>Ressarcimento por rateio</t>
  </si>
  <si>
    <t>Horas Extras</t>
  </si>
  <si>
    <t>Rescisões com Encargos</t>
  </si>
  <si>
    <t>13º com Encargos</t>
  </si>
  <si>
    <t>Férias com Encargos</t>
  </si>
  <si>
    <t>Materiais e Medicamento</t>
  </si>
  <si>
    <t>Outras Despesas com Pessoal</t>
  </si>
  <si>
    <t>Órteses, Próteses e Materiais Especiais</t>
  </si>
  <si>
    <t>Ações Judiciais</t>
  </si>
  <si>
    <t>Trabalhistas</t>
  </si>
  <si>
    <t>Cíveis</t>
  </si>
  <si>
    <t>Outras Ações Judiciais</t>
  </si>
  <si>
    <t>Utilidade Pública (energia, GLP, telefone, água, esgoto, correios )</t>
  </si>
  <si>
    <t>Tributárias</t>
  </si>
  <si>
    <t xml:space="preserve">Financeiras </t>
  </si>
  <si>
    <t>Manutenção Predial</t>
  </si>
  <si>
    <t>Estorno / Reembolso de Despesas</t>
  </si>
  <si>
    <t>Mobiliário</t>
  </si>
  <si>
    <t>LUCY MONTORO FERNANDÓPOLIS - Período: De jan à ago /2022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</si>
</sst>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12"/>
      <color theme="1"/>
      <name val="Courie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2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6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43" fontId="0" fillId="0" borderId="10" xfId="1" applyFont="1" applyBorder="1" applyAlignment="1">
      <alignment horizontal="right" wrapText="1"/>
    </xf>
    <xf numFmtId="0" fontId="16" fillId="3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4" fontId="16" fillId="33" borderId="10" xfId="0" applyNumberFormat="1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center" wrapText="1"/>
    </xf>
    <xf numFmtId="0" fontId="16" fillId="0" borderId="0" xfId="0" applyFont="1"/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Separador de milhares" xfId="1" builtinId="3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0</xdr:row>
      <xdr:rowOff>60960</xdr:rowOff>
    </xdr:from>
    <xdr:to>
      <xdr:col>1</xdr:col>
      <xdr:colOff>609600</xdr:colOff>
      <xdr:row>3</xdr:row>
      <xdr:rowOff>175259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595B74A4-71BC-47EA-871A-1D5D1B10B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4900" y="60960"/>
          <a:ext cx="2200275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topLeftCell="A34" zoomScaleNormal="100" workbookViewId="0">
      <selection activeCell="I46" sqref="I46"/>
    </sheetView>
  </sheetViews>
  <sheetFormatPr defaultRowHeight="15"/>
  <cols>
    <col min="1" max="1" width="40.42578125" customWidth="1"/>
    <col min="2" max="9" width="11.7109375" customWidth="1"/>
    <col min="10" max="13" width="11.7109375" hidden="1" customWidth="1"/>
    <col min="14" max="14" width="12.7109375" bestFit="1" customWidth="1"/>
  </cols>
  <sheetData>
    <row r="1" spans="1:14">
      <c r="C1" s="2" t="s">
        <v>31</v>
      </c>
    </row>
    <row r="5" spans="1:14" ht="15" customHeight="1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5" customHeight="1">
      <c r="A6" s="28" t="s">
        <v>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5" customHeight="1"/>
    <row r="8" spans="1:14" ht="15" customHeight="1">
      <c r="A8" s="8" t="s">
        <v>33</v>
      </c>
      <c r="B8" s="21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  <c r="M8" s="21" t="s">
        <v>11</v>
      </c>
      <c r="N8" s="21" t="s">
        <v>12</v>
      </c>
    </row>
    <row r="9" spans="1:14" ht="15" customHeight="1">
      <c r="A9" s="3" t="s">
        <v>32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 customHeight="1">
      <c r="A10" s="9" t="s">
        <v>37</v>
      </c>
      <c r="B10" s="10">
        <v>274500</v>
      </c>
      <c r="C10" s="10">
        <v>274500</v>
      </c>
      <c r="D10" s="10">
        <v>274500</v>
      </c>
      <c r="E10" s="10">
        <v>274500</v>
      </c>
      <c r="F10" s="10">
        <v>274500</v>
      </c>
      <c r="G10" s="10">
        <v>274500</v>
      </c>
      <c r="H10" s="10">
        <v>274500</v>
      </c>
      <c r="I10" s="10">
        <v>274500</v>
      </c>
      <c r="J10" s="10"/>
      <c r="K10" s="10"/>
      <c r="L10" s="10"/>
      <c r="M10" s="10"/>
      <c r="N10" s="11">
        <f>SUM(B10:M10)</f>
        <v>2196000</v>
      </c>
    </row>
    <row r="11" spans="1:14" ht="15" customHeight="1">
      <c r="A11" s="9" t="s">
        <v>13</v>
      </c>
      <c r="B11" s="10">
        <v>839.32</v>
      </c>
      <c r="C11" s="10">
        <v>1082.8800000000001</v>
      </c>
      <c r="D11" s="10">
        <v>1436.41</v>
      </c>
      <c r="E11" s="10">
        <v>1223.8499999999999</v>
      </c>
      <c r="F11" s="10">
        <v>683.73</v>
      </c>
      <c r="G11" s="10">
        <v>555.21</v>
      </c>
      <c r="H11" s="10">
        <v>1200.6400000000001</v>
      </c>
      <c r="I11" s="10">
        <v>1466.88</v>
      </c>
      <c r="J11" s="10"/>
      <c r="K11" s="10"/>
      <c r="L11" s="10"/>
      <c r="M11" s="10"/>
      <c r="N11" s="11">
        <f t="shared" ref="N11:N13" si="0">SUM(B11:M11)</f>
        <v>8488.9200000000019</v>
      </c>
    </row>
    <row r="12" spans="1:14" ht="15" customHeight="1">
      <c r="A12" s="9" t="s">
        <v>57</v>
      </c>
      <c r="B12" s="10">
        <v>2869.47</v>
      </c>
      <c r="C12" s="10">
        <v>7109.83</v>
      </c>
      <c r="D12" s="10">
        <v>2686.81</v>
      </c>
      <c r="E12" s="10">
        <v>3254.07</v>
      </c>
      <c r="F12" s="10">
        <v>2533.0700000000002</v>
      </c>
      <c r="G12" s="10">
        <v>2029.99</v>
      </c>
      <c r="H12" s="10">
        <v>1692.53</v>
      </c>
      <c r="I12" s="10">
        <v>1868.78</v>
      </c>
      <c r="J12" s="10"/>
      <c r="K12" s="10"/>
      <c r="L12" s="10"/>
      <c r="M12" s="10"/>
      <c r="N12" s="11">
        <f t="shared" si="0"/>
        <v>24044.55</v>
      </c>
    </row>
    <row r="13" spans="1:14" ht="15" customHeight="1">
      <c r="A13" s="9" t="s">
        <v>14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6">
        <v>53.08</v>
      </c>
      <c r="J13" s="16"/>
      <c r="K13" s="16"/>
      <c r="L13" s="10"/>
      <c r="M13" s="10"/>
      <c r="N13" s="11">
        <f t="shared" si="0"/>
        <v>53.08</v>
      </c>
    </row>
    <row r="14" spans="1:14" ht="15" customHeight="1">
      <c r="A14" s="17" t="s">
        <v>34</v>
      </c>
      <c r="B14" s="18">
        <f>SUM(B10:B13)</f>
        <v>278208.78999999998</v>
      </c>
      <c r="C14" s="18">
        <f t="shared" ref="C14:N14" si="1">SUM(C10:C13)</f>
        <v>282692.71000000002</v>
      </c>
      <c r="D14" s="18">
        <f t="shared" si="1"/>
        <v>278623.21999999997</v>
      </c>
      <c r="E14" s="18">
        <f t="shared" si="1"/>
        <v>278977.91999999998</v>
      </c>
      <c r="F14" s="18">
        <f t="shared" si="1"/>
        <v>277716.8</v>
      </c>
      <c r="G14" s="18">
        <f t="shared" si="1"/>
        <v>277085.2</v>
      </c>
      <c r="H14" s="18">
        <f t="shared" si="1"/>
        <v>277393.17000000004</v>
      </c>
      <c r="I14" s="18">
        <f t="shared" si="1"/>
        <v>277888.74000000005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2228586.5499999998</v>
      </c>
    </row>
    <row r="15" spans="1:14" ht="1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 customHeight="1">
      <c r="A16" s="3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 customHeight="1">
      <c r="A17" s="13" t="s">
        <v>16</v>
      </c>
      <c r="B17" s="11">
        <f>SUM(B18:B24)</f>
        <v>242007.47999999998</v>
      </c>
      <c r="C17" s="11">
        <f t="shared" ref="C17:M17" si="2">SUM(C18:C24)</f>
        <v>218135.19</v>
      </c>
      <c r="D17" s="11">
        <f t="shared" si="2"/>
        <v>216004.75999999998</v>
      </c>
      <c r="E17" s="11">
        <f t="shared" si="2"/>
        <v>234378.02</v>
      </c>
      <c r="F17" s="11">
        <f t="shared" si="2"/>
        <v>230668.65000000002</v>
      </c>
      <c r="G17" s="11">
        <f t="shared" si="2"/>
        <v>229369.03</v>
      </c>
      <c r="H17" s="11">
        <f t="shared" si="2"/>
        <v>218724.27</v>
      </c>
      <c r="I17" s="11">
        <f t="shared" si="2"/>
        <v>245016.78999999998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ref="N17" si="3">SUM(B17:M17)</f>
        <v>1834304.1900000002</v>
      </c>
    </row>
    <row r="18" spans="1:14" ht="15" customHeight="1">
      <c r="A18" s="9" t="s">
        <v>17</v>
      </c>
      <c r="B18" s="10">
        <v>153229.32999999999</v>
      </c>
      <c r="C18" s="10">
        <v>161083.45000000001</v>
      </c>
      <c r="D18" s="10">
        <v>155750.76</v>
      </c>
      <c r="E18" s="10">
        <v>170320.43</v>
      </c>
      <c r="F18" s="10">
        <v>172830.2</v>
      </c>
      <c r="G18" s="10">
        <v>170681.85</v>
      </c>
      <c r="H18" s="10">
        <v>162401.99</v>
      </c>
      <c r="I18" s="10">
        <v>180140.15</v>
      </c>
      <c r="J18" s="10"/>
      <c r="K18" s="10"/>
      <c r="L18" s="10"/>
      <c r="M18" s="10"/>
      <c r="N18" s="11">
        <f t="shared" ref="N18:N46" si="4">SUM(B18:M18)</f>
        <v>1326438.1599999997</v>
      </c>
    </row>
    <row r="19" spans="1:14" ht="15" customHeight="1">
      <c r="A19" s="9" t="s">
        <v>20</v>
      </c>
      <c r="B19" s="10">
        <v>8383.9</v>
      </c>
      <c r="C19" s="10">
        <v>8383.9</v>
      </c>
      <c r="D19" s="10">
        <v>8241.7999999999993</v>
      </c>
      <c r="E19" s="10">
        <v>8241.7999999999993</v>
      </c>
      <c r="F19" s="10">
        <v>8241.7999999999993</v>
      </c>
      <c r="G19" s="10">
        <v>8241.7999999999993</v>
      </c>
      <c r="H19" s="10">
        <v>8241.7999999999993</v>
      </c>
      <c r="I19" s="10">
        <v>8241.7999999999993</v>
      </c>
      <c r="J19" s="10"/>
      <c r="K19" s="10"/>
      <c r="L19" s="10"/>
      <c r="M19" s="10"/>
      <c r="N19" s="11">
        <f t="shared" si="4"/>
        <v>66218.600000000006</v>
      </c>
    </row>
    <row r="20" spans="1:14" ht="15" hidden="1" customHeight="1">
      <c r="A20" s="9" t="s">
        <v>42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4"/>
        <v>0</v>
      </c>
    </row>
    <row r="21" spans="1:14" ht="15" customHeight="1">
      <c r="A21" s="9" t="s">
        <v>18</v>
      </c>
      <c r="B21" s="10">
        <v>12327.48</v>
      </c>
      <c r="C21" s="10">
        <v>12808.3</v>
      </c>
      <c r="D21" s="10">
        <v>12445.02</v>
      </c>
      <c r="E21" s="10">
        <v>13456.34</v>
      </c>
      <c r="F21" s="10">
        <v>13652.76</v>
      </c>
      <c r="G21" s="10">
        <v>13596.42</v>
      </c>
      <c r="H21" s="10">
        <v>13152.29</v>
      </c>
      <c r="I21" s="10">
        <v>14528.07</v>
      </c>
      <c r="J21" s="10"/>
      <c r="K21" s="10"/>
      <c r="L21" s="10"/>
      <c r="M21" s="10"/>
      <c r="N21" s="11">
        <f t="shared" si="4"/>
        <v>105966.68000000002</v>
      </c>
    </row>
    <row r="22" spans="1:14" ht="15" customHeight="1">
      <c r="A22" s="9" t="s">
        <v>43</v>
      </c>
      <c r="B22" s="10">
        <v>19923.12</v>
      </c>
      <c r="C22" s="10">
        <v>0</v>
      </c>
      <c r="D22" s="10">
        <v>3828.86</v>
      </c>
      <c r="E22" s="10">
        <v>54.7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1">
        <f t="shared" si="4"/>
        <v>23806.68</v>
      </c>
    </row>
    <row r="23" spans="1:14" ht="15" hidden="1" customHeight="1">
      <c r="A23" s="9" t="s">
        <v>47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f t="shared" si="4"/>
        <v>0</v>
      </c>
    </row>
    <row r="24" spans="1:14" ht="15" customHeight="1">
      <c r="A24" s="13" t="s">
        <v>19</v>
      </c>
      <c r="B24" s="11">
        <f>SUM(B25:B26)</f>
        <v>48143.65</v>
      </c>
      <c r="C24" s="11">
        <f t="shared" ref="C24:M24" si="5">SUM(C25:C26)</f>
        <v>35859.54</v>
      </c>
      <c r="D24" s="11">
        <f t="shared" si="5"/>
        <v>35738.32</v>
      </c>
      <c r="E24" s="11">
        <f t="shared" si="5"/>
        <v>42304.75</v>
      </c>
      <c r="F24" s="11">
        <f t="shared" si="5"/>
        <v>35943.89</v>
      </c>
      <c r="G24" s="11">
        <f t="shared" si="5"/>
        <v>36848.959999999999</v>
      </c>
      <c r="H24" s="11">
        <f t="shared" si="5"/>
        <v>34928.19</v>
      </c>
      <c r="I24" s="11">
        <f t="shared" si="5"/>
        <v>42106.770000000004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4"/>
        <v>311874.07000000007</v>
      </c>
    </row>
    <row r="25" spans="1:14" ht="15" customHeight="1">
      <c r="A25" s="9" t="s">
        <v>44</v>
      </c>
      <c r="B25" s="10">
        <v>15604.56</v>
      </c>
      <c r="C25" s="10">
        <v>15310.93</v>
      </c>
      <c r="D25" s="10">
        <v>15316.38</v>
      </c>
      <c r="E25" s="10">
        <v>16538.23</v>
      </c>
      <c r="F25" s="10">
        <v>16067.5</v>
      </c>
      <c r="G25" s="10">
        <v>15615.85</v>
      </c>
      <c r="H25" s="10">
        <v>15615.85</v>
      </c>
      <c r="I25" s="10">
        <v>15615.84</v>
      </c>
      <c r="J25" s="10"/>
      <c r="K25" s="10"/>
      <c r="L25" s="10"/>
      <c r="M25" s="10"/>
      <c r="N25" s="11">
        <f t="shared" si="4"/>
        <v>125685.14</v>
      </c>
    </row>
    <row r="26" spans="1:14" ht="15" customHeight="1">
      <c r="A26" s="9" t="s">
        <v>45</v>
      </c>
      <c r="B26" s="10">
        <v>32539.09</v>
      </c>
      <c r="C26" s="10">
        <v>20548.61</v>
      </c>
      <c r="D26" s="10">
        <v>20421.939999999999</v>
      </c>
      <c r="E26" s="10">
        <v>25766.52</v>
      </c>
      <c r="F26" s="10">
        <v>19876.39</v>
      </c>
      <c r="G26" s="10">
        <v>21233.11</v>
      </c>
      <c r="H26" s="10">
        <v>19312.34</v>
      </c>
      <c r="I26" s="10">
        <v>26490.93</v>
      </c>
      <c r="J26" s="10"/>
      <c r="K26" s="10"/>
      <c r="L26" s="10"/>
      <c r="M26" s="10"/>
      <c r="N26" s="11">
        <f t="shared" si="4"/>
        <v>186188.93</v>
      </c>
    </row>
    <row r="27" spans="1:14" ht="15" customHeight="1">
      <c r="A27" s="13" t="s">
        <v>21</v>
      </c>
      <c r="B27" s="11">
        <f>SUM(B28,B31)</f>
        <v>40818</v>
      </c>
      <c r="C27" s="11">
        <f t="shared" ref="C27:M27" si="6">SUM(C28,C31)</f>
        <v>37932.869999999995</v>
      </c>
      <c r="D27" s="11">
        <f t="shared" si="6"/>
        <v>42510.6</v>
      </c>
      <c r="E27" s="11">
        <f t="shared" si="6"/>
        <v>36779.33</v>
      </c>
      <c r="F27" s="11">
        <f t="shared" si="6"/>
        <v>42838.61</v>
      </c>
      <c r="G27" s="11">
        <f t="shared" si="6"/>
        <v>38316.629999999997</v>
      </c>
      <c r="H27" s="11">
        <f t="shared" si="6"/>
        <v>35943.64</v>
      </c>
      <c r="I27" s="11">
        <f t="shared" si="6"/>
        <v>45144.39</v>
      </c>
      <c r="J27" s="11">
        <f t="shared" si="6"/>
        <v>0</v>
      </c>
      <c r="K27" s="11">
        <f t="shared" si="6"/>
        <v>0</v>
      </c>
      <c r="L27" s="11">
        <f t="shared" si="6"/>
        <v>0</v>
      </c>
      <c r="M27" s="11">
        <f t="shared" si="6"/>
        <v>0</v>
      </c>
      <c r="N27" s="11">
        <f t="shared" si="4"/>
        <v>320284.07</v>
      </c>
    </row>
    <row r="28" spans="1:14" ht="15" customHeight="1">
      <c r="A28" s="13" t="s">
        <v>22</v>
      </c>
      <c r="B28" s="11">
        <f>SUM(B29:B30)</f>
        <v>23480</v>
      </c>
      <c r="C28" s="11">
        <f t="shared" ref="C28:M28" si="7">SUM(C29:C30)</f>
        <v>21826.67</v>
      </c>
      <c r="D28" s="11">
        <f t="shared" si="7"/>
        <v>26800</v>
      </c>
      <c r="E28" s="11">
        <f t="shared" si="7"/>
        <v>20320</v>
      </c>
      <c r="F28" s="11">
        <f t="shared" si="7"/>
        <v>24080</v>
      </c>
      <c r="G28" s="11">
        <f t="shared" si="7"/>
        <v>24240</v>
      </c>
      <c r="H28" s="11">
        <f t="shared" si="7"/>
        <v>20760</v>
      </c>
      <c r="I28" s="11">
        <f t="shared" si="7"/>
        <v>26040</v>
      </c>
      <c r="J28" s="11">
        <f t="shared" si="7"/>
        <v>0</v>
      </c>
      <c r="K28" s="11">
        <f t="shared" si="7"/>
        <v>0</v>
      </c>
      <c r="L28" s="11">
        <f t="shared" si="7"/>
        <v>0</v>
      </c>
      <c r="M28" s="11">
        <f t="shared" si="7"/>
        <v>0</v>
      </c>
      <c r="N28" s="11">
        <f t="shared" si="4"/>
        <v>187546.66999999998</v>
      </c>
    </row>
    <row r="29" spans="1:14" ht="15" customHeight="1">
      <c r="A29" s="9" t="s">
        <v>23</v>
      </c>
      <c r="B29" s="10">
        <v>23480</v>
      </c>
      <c r="C29" s="10">
        <v>21826.67</v>
      </c>
      <c r="D29" s="10">
        <v>26800</v>
      </c>
      <c r="E29" s="10">
        <v>20320</v>
      </c>
      <c r="F29" s="10">
        <v>24080</v>
      </c>
      <c r="G29" s="10">
        <v>24240</v>
      </c>
      <c r="H29" s="10">
        <v>20760</v>
      </c>
      <c r="I29" s="10">
        <v>26040</v>
      </c>
      <c r="J29" s="10"/>
      <c r="K29" s="10"/>
      <c r="L29" s="10"/>
      <c r="M29" s="10"/>
      <c r="N29" s="11">
        <f t="shared" si="4"/>
        <v>187546.66999999998</v>
      </c>
    </row>
    <row r="30" spans="1:14" ht="15" hidden="1" customHeight="1">
      <c r="A30" s="9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1">
        <f t="shared" si="4"/>
        <v>0</v>
      </c>
    </row>
    <row r="31" spans="1:14" ht="15" customHeight="1">
      <c r="A31" s="13" t="s">
        <v>25</v>
      </c>
      <c r="B31" s="10">
        <v>17338</v>
      </c>
      <c r="C31" s="10">
        <v>16106.2</v>
      </c>
      <c r="D31" s="10">
        <v>15710.6</v>
      </c>
      <c r="E31" s="10">
        <v>16459.330000000002</v>
      </c>
      <c r="F31" s="10">
        <v>18758.61</v>
      </c>
      <c r="G31" s="10">
        <v>14076.63</v>
      </c>
      <c r="H31" s="10">
        <v>15183.64</v>
      </c>
      <c r="I31" s="10">
        <v>19104.39</v>
      </c>
      <c r="J31" s="10"/>
      <c r="K31" s="10"/>
      <c r="L31" s="10"/>
      <c r="M31" s="10"/>
      <c r="N31" s="11">
        <f t="shared" si="4"/>
        <v>132737.40000000002</v>
      </c>
    </row>
    <row r="32" spans="1:14" ht="15" customHeight="1">
      <c r="A32" s="13" t="s">
        <v>26</v>
      </c>
      <c r="B32" s="11">
        <f>SUM(B33:B35)</f>
        <v>8704.8700000000008</v>
      </c>
      <c r="C32" s="11">
        <f t="shared" ref="C32:M32" si="8">SUM(C33:C35)</f>
        <v>24313.54</v>
      </c>
      <c r="D32" s="11">
        <f t="shared" si="8"/>
        <v>16728.52</v>
      </c>
      <c r="E32" s="11">
        <f t="shared" si="8"/>
        <v>9810.18</v>
      </c>
      <c r="F32" s="11">
        <f t="shared" si="8"/>
        <v>22967.18</v>
      </c>
      <c r="G32" s="11">
        <f t="shared" si="8"/>
        <v>22417.65</v>
      </c>
      <c r="H32" s="11">
        <f t="shared" si="8"/>
        <v>13190.18</v>
      </c>
      <c r="I32" s="11">
        <f t="shared" si="8"/>
        <v>30192.010000000002</v>
      </c>
      <c r="J32" s="11">
        <f t="shared" si="8"/>
        <v>0</v>
      </c>
      <c r="K32" s="11">
        <f t="shared" si="8"/>
        <v>0</v>
      </c>
      <c r="L32" s="11">
        <f t="shared" si="8"/>
        <v>0</v>
      </c>
      <c r="M32" s="11">
        <f t="shared" si="8"/>
        <v>0</v>
      </c>
      <c r="N32" s="11">
        <f t="shared" si="4"/>
        <v>148324.13</v>
      </c>
    </row>
    <row r="33" spans="1:14" ht="15" customHeight="1">
      <c r="A33" s="9" t="s">
        <v>46</v>
      </c>
      <c r="B33" s="10">
        <v>2399.77</v>
      </c>
      <c r="C33" s="10">
        <v>3440.05</v>
      </c>
      <c r="D33" s="10">
        <v>5175.53</v>
      </c>
      <c r="E33" s="10">
        <v>2221.66</v>
      </c>
      <c r="F33" s="10">
        <v>4244.54</v>
      </c>
      <c r="G33" s="10">
        <v>3383.14</v>
      </c>
      <c r="H33" s="10">
        <v>4310.75</v>
      </c>
      <c r="I33" s="10">
        <v>2249.86</v>
      </c>
      <c r="J33" s="10"/>
      <c r="K33" s="10"/>
      <c r="L33" s="10"/>
      <c r="M33" s="10"/>
      <c r="N33" s="11">
        <f t="shared" si="4"/>
        <v>27425.3</v>
      </c>
    </row>
    <row r="34" spans="1:14" ht="15" customHeight="1">
      <c r="A34" s="9" t="s">
        <v>48</v>
      </c>
      <c r="B34" s="10">
        <v>640</v>
      </c>
      <c r="C34" s="10">
        <v>5609.01</v>
      </c>
      <c r="D34" s="10">
        <v>2869.04</v>
      </c>
      <c r="E34" s="10">
        <v>1964.06</v>
      </c>
      <c r="F34" s="10">
        <v>3259.78</v>
      </c>
      <c r="G34" s="10">
        <v>4629.6000000000004</v>
      </c>
      <c r="H34" s="10">
        <v>2144.35</v>
      </c>
      <c r="I34" s="10">
        <v>9299.5</v>
      </c>
      <c r="J34" s="10"/>
      <c r="K34" s="10"/>
      <c r="L34" s="10"/>
      <c r="M34" s="10"/>
      <c r="N34" s="11">
        <f t="shared" si="4"/>
        <v>30415.339999999997</v>
      </c>
    </row>
    <row r="35" spans="1:14" ht="15" customHeight="1">
      <c r="A35" s="9" t="s">
        <v>27</v>
      </c>
      <c r="B35" s="10">
        <v>5665.1</v>
      </c>
      <c r="C35" s="10">
        <v>15264.48</v>
      </c>
      <c r="D35" s="10">
        <v>8683.9500000000007</v>
      </c>
      <c r="E35" s="10">
        <v>5624.46</v>
      </c>
      <c r="F35" s="10">
        <v>15462.86</v>
      </c>
      <c r="G35" s="10">
        <v>14404.91</v>
      </c>
      <c r="H35" s="10">
        <v>6735.08</v>
      </c>
      <c r="I35" s="10">
        <v>18642.650000000001</v>
      </c>
      <c r="J35" s="10"/>
      <c r="K35" s="10"/>
      <c r="L35" s="10"/>
      <c r="M35" s="10"/>
      <c r="N35" s="11">
        <f t="shared" si="4"/>
        <v>90483.49000000002</v>
      </c>
    </row>
    <row r="36" spans="1:14" s="22" customFormat="1" ht="15" customHeight="1">
      <c r="A36" s="13" t="s">
        <v>49</v>
      </c>
      <c r="B36" s="11">
        <f>SUM(B37:B39)</f>
        <v>0</v>
      </c>
      <c r="C36" s="11">
        <f t="shared" ref="C36:I36" si="9">SUM(C37:C39)</f>
        <v>0</v>
      </c>
      <c r="D36" s="11">
        <f t="shared" si="9"/>
        <v>0</v>
      </c>
      <c r="E36" s="11">
        <f t="shared" si="9"/>
        <v>51142.36</v>
      </c>
      <c r="F36" s="11">
        <f t="shared" si="9"/>
        <v>0</v>
      </c>
      <c r="G36" s="11">
        <f t="shared" si="9"/>
        <v>0</v>
      </c>
      <c r="H36" s="11">
        <f t="shared" si="9"/>
        <v>0</v>
      </c>
      <c r="I36" s="11">
        <f t="shared" si="9"/>
        <v>0</v>
      </c>
      <c r="J36" s="11"/>
      <c r="K36" s="11"/>
      <c r="L36" s="11"/>
      <c r="M36" s="11"/>
      <c r="N36" s="11">
        <f t="shared" si="4"/>
        <v>51142.36</v>
      </c>
    </row>
    <row r="37" spans="1:14" ht="15" customHeight="1">
      <c r="A37" s="9" t="s">
        <v>50</v>
      </c>
      <c r="B37" s="10">
        <v>0</v>
      </c>
      <c r="C37" s="10">
        <v>0</v>
      </c>
      <c r="D37" s="10">
        <v>0</v>
      </c>
      <c r="E37" s="10">
        <v>51142.36</v>
      </c>
      <c r="F37" s="10">
        <v>0</v>
      </c>
      <c r="G37" s="10">
        <v>0</v>
      </c>
      <c r="H37" s="10">
        <v>0</v>
      </c>
      <c r="I37" s="10">
        <v>0</v>
      </c>
      <c r="J37" s="10"/>
      <c r="K37" s="10"/>
      <c r="L37" s="10"/>
      <c r="M37" s="10"/>
      <c r="N37" s="11">
        <f t="shared" si="4"/>
        <v>51142.36</v>
      </c>
    </row>
    <row r="38" spans="1:14" ht="15" hidden="1" customHeight="1">
      <c r="A38" s="9" t="s">
        <v>51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>
        <f t="shared" si="4"/>
        <v>0</v>
      </c>
    </row>
    <row r="39" spans="1:14" ht="15" hidden="1" customHeight="1">
      <c r="A39" s="9" t="s">
        <v>52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>
        <f t="shared" si="4"/>
        <v>0</v>
      </c>
    </row>
    <row r="40" spans="1:14" s="26" customFormat="1" ht="31.5" customHeight="1">
      <c r="A40" s="23" t="s">
        <v>53</v>
      </c>
      <c r="B40" s="24">
        <v>10905.12</v>
      </c>
      <c r="C40" s="24">
        <v>11329.39</v>
      </c>
      <c r="D40" s="24">
        <v>10455.15</v>
      </c>
      <c r="E40" s="24">
        <v>12337.28</v>
      </c>
      <c r="F40" s="24">
        <v>9170.8700000000008</v>
      </c>
      <c r="G40" s="24">
        <v>6676.03</v>
      </c>
      <c r="H40" s="24">
        <v>5347.24</v>
      </c>
      <c r="I40" s="24">
        <v>7952.81</v>
      </c>
      <c r="J40" s="24"/>
      <c r="K40" s="24"/>
      <c r="L40" s="24"/>
      <c r="M40" s="24"/>
      <c r="N40" s="25">
        <f t="shared" si="4"/>
        <v>74173.89</v>
      </c>
    </row>
    <row r="41" spans="1:14" ht="15" customHeight="1">
      <c r="A41" s="9" t="s">
        <v>54</v>
      </c>
      <c r="B41" s="10">
        <v>0</v>
      </c>
      <c r="C41" s="10">
        <v>0</v>
      </c>
      <c r="D41" s="10">
        <v>0</v>
      </c>
      <c r="E41" s="10">
        <v>0</v>
      </c>
      <c r="F41" s="10">
        <v>117.02</v>
      </c>
      <c r="G41" s="10">
        <v>69.08</v>
      </c>
      <c r="H41" s="10">
        <v>161.56</v>
      </c>
      <c r="I41" s="10">
        <v>108.94</v>
      </c>
      <c r="J41" s="10"/>
      <c r="K41" s="10"/>
      <c r="L41" s="10"/>
      <c r="M41" s="10"/>
      <c r="N41" s="11">
        <f t="shared" si="4"/>
        <v>456.59999999999997</v>
      </c>
    </row>
    <row r="42" spans="1:14" ht="15" customHeight="1">
      <c r="A42" s="9" t="s">
        <v>55</v>
      </c>
      <c r="B42" s="10">
        <v>273.45</v>
      </c>
      <c r="C42" s="10">
        <v>261.25</v>
      </c>
      <c r="D42" s="10">
        <v>243.14</v>
      </c>
      <c r="E42" s="10">
        <v>238</v>
      </c>
      <c r="F42" s="10">
        <v>243.24</v>
      </c>
      <c r="G42" s="10">
        <v>323.58</v>
      </c>
      <c r="H42" s="10">
        <v>316</v>
      </c>
      <c r="I42" s="10">
        <v>361.27</v>
      </c>
      <c r="J42" s="10"/>
      <c r="K42" s="10"/>
      <c r="L42" s="10"/>
      <c r="M42" s="10"/>
      <c r="N42" s="11">
        <f t="shared" si="4"/>
        <v>2259.9299999999998</v>
      </c>
    </row>
    <row r="43" spans="1:14" ht="15" customHeight="1">
      <c r="A43" s="9" t="s">
        <v>56</v>
      </c>
      <c r="B43" s="10">
        <v>2026</v>
      </c>
      <c r="C43" s="10">
        <v>4581</v>
      </c>
      <c r="D43" s="10">
        <v>2516</v>
      </c>
      <c r="E43" s="10">
        <v>3713</v>
      </c>
      <c r="F43" s="10">
        <v>2971</v>
      </c>
      <c r="G43" s="10">
        <v>1986.6</v>
      </c>
      <c r="H43" s="10">
        <v>766</v>
      </c>
      <c r="I43" s="10">
        <v>766</v>
      </c>
      <c r="J43" s="10"/>
      <c r="K43" s="10"/>
      <c r="L43" s="10"/>
      <c r="M43" s="10"/>
      <c r="N43" s="11">
        <f t="shared" si="4"/>
        <v>19325.599999999999</v>
      </c>
    </row>
    <row r="44" spans="1:14" ht="15" customHeight="1">
      <c r="A44" s="9" t="s">
        <v>41</v>
      </c>
      <c r="B44" s="10">
        <v>902.98</v>
      </c>
      <c r="C44" s="10">
        <v>902.98</v>
      </c>
      <c r="D44" s="10">
        <v>1208.27</v>
      </c>
      <c r="E44" s="10">
        <v>1239.8599999999999</v>
      </c>
      <c r="F44" s="10">
        <v>1232.98</v>
      </c>
      <c r="G44" s="10">
        <v>1220.5</v>
      </c>
      <c r="H44" s="10">
        <v>1234.06</v>
      </c>
      <c r="I44" s="10">
        <v>0</v>
      </c>
      <c r="J44" s="10"/>
      <c r="K44" s="10"/>
      <c r="L44" s="10"/>
      <c r="M44" s="10"/>
      <c r="N44" s="11">
        <f t="shared" si="4"/>
        <v>7941.6299999999992</v>
      </c>
    </row>
    <row r="45" spans="1:14" ht="15" customHeight="1">
      <c r="A45" s="9" t="s">
        <v>28</v>
      </c>
      <c r="B45" s="10">
        <v>493.32</v>
      </c>
      <c r="C45" s="10">
        <v>253.48</v>
      </c>
      <c r="D45" s="10">
        <v>1302.49</v>
      </c>
      <c r="E45" s="10">
        <v>1247.0899999999999</v>
      </c>
      <c r="F45" s="10">
        <v>804.89</v>
      </c>
      <c r="G45" s="10">
        <v>1455.47</v>
      </c>
      <c r="H45" s="10">
        <v>496.89</v>
      </c>
      <c r="I45" s="10">
        <v>1462.26</v>
      </c>
      <c r="J45" s="10"/>
      <c r="K45" s="10"/>
      <c r="L45" s="10"/>
      <c r="M45" s="10"/>
      <c r="N45" s="11">
        <f t="shared" si="4"/>
        <v>7515.8900000000012</v>
      </c>
    </row>
    <row r="46" spans="1:14" ht="15" customHeight="1">
      <c r="A46" s="13" t="s">
        <v>35</v>
      </c>
      <c r="B46" s="11">
        <f>+B17+B27+B32+B36+B40+B41+B42+B43+B44+B45</f>
        <v>306131.21999999997</v>
      </c>
      <c r="C46" s="11">
        <f t="shared" ref="C46:M46" si="10">+C17+C27+C32+C36+C40+C41+C42+C43+C44+C45</f>
        <v>297709.69999999995</v>
      </c>
      <c r="D46" s="11">
        <f t="shared" si="10"/>
        <v>290968.93000000005</v>
      </c>
      <c r="E46" s="11">
        <f>+E17+E27+E32+E36+E40+E41+E42+E43+E44+E45</f>
        <v>350885.12</v>
      </c>
      <c r="F46" s="11">
        <f t="shared" si="10"/>
        <v>311014.44</v>
      </c>
      <c r="G46" s="11">
        <f t="shared" si="10"/>
        <v>301834.57</v>
      </c>
      <c r="H46" s="11">
        <f t="shared" si="10"/>
        <v>276179.83999999997</v>
      </c>
      <c r="I46" s="11">
        <f t="shared" si="10"/>
        <v>331004.47000000003</v>
      </c>
      <c r="J46" s="11">
        <f t="shared" si="10"/>
        <v>0</v>
      </c>
      <c r="K46" s="11">
        <f t="shared" si="10"/>
        <v>0</v>
      </c>
      <c r="L46" s="11">
        <f t="shared" si="10"/>
        <v>0</v>
      </c>
      <c r="M46" s="11">
        <f t="shared" si="10"/>
        <v>0</v>
      </c>
      <c r="N46" s="11">
        <f t="shared" si="4"/>
        <v>2465728.29</v>
      </c>
    </row>
    <row r="47" spans="1:14" ht="15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>
      <c r="A48" s="3" t="s">
        <v>29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5" hidden="1" customHeight="1">
      <c r="A49" s="9" t="s">
        <v>40</v>
      </c>
      <c r="B49" s="14"/>
      <c r="C49" s="10"/>
      <c r="D49" s="10"/>
      <c r="E49" s="14"/>
      <c r="F49" s="10"/>
      <c r="G49" s="10"/>
      <c r="H49" s="14"/>
      <c r="I49" s="10"/>
      <c r="J49" s="12"/>
      <c r="K49" s="14"/>
      <c r="L49" s="14"/>
      <c r="M49" s="14"/>
      <c r="N49" s="11">
        <f t="shared" ref="N49:N50" si="11">SUM(B49:M49)</f>
        <v>0</v>
      </c>
    </row>
    <row r="50" spans="1:14" ht="15" customHeight="1">
      <c r="A50" s="9" t="s">
        <v>58</v>
      </c>
      <c r="B50" s="14">
        <v>0</v>
      </c>
      <c r="C50" s="14">
        <v>0</v>
      </c>
      <c r="D50" s="14">
        <v>0</v>
      </c>
      <c r="E50" s="14">
        <v>0</v>
      </c>
      <c r="F50" s="14">
        <v>960</v>
      </c>
      <c r="G50" s="14">
        <v>305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1">
        <f t="shared" si="11"/>
        <v>1265</v>
      </c>
    </row>
    <row r="51" spans="1:14" ht="15" customHeight="1">
      <c r="A51" s="13" t="s">
        <v>36</v>
      </c>
      <c r="B51" s="15">
        <f>SUM(B49:B50)</f>
        <v>0</v>
      </c>
      <c r="C51" s="15">
        <f t="shared" ref="C51:I51" si="12">SUM(C49:C50)</f>
        <v>0</v>
      </c>
      <c r="D51" s="15">
        <f t="shared" si="12"/>
        <v>0</v>
      </c>
      <c r="E51" s="15">
        <f t="shared" si="12"/>
        <v>0</v>
      </c>
      <c r="F51" s="15">
        <f t="shared" si="12"/>
        <v>960</v>
      </c>
      <c r="G51" s="15">
        <f t="shared" si="12"/>
        <v>305</v>
      </c>
      <c r="H51" s="15">
        <f t="shared" si="12"/>
        <v>0</v>
      </c>
      <c r="I51" s="15">
        <f t="shared" si="12"/>
        <v>0</v>
      </c>
      <c r="J51" s="15">
        <f t="shared" ref="J51:M51" si="13">SUM(J49)</f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1">
        <f>SUM(N49:N50)</f>
        <v>1265</v>
      </c>
    </row>
    <row r="52" spans="1:14" ht="15" customHeight="1">
      <c r="A52" s="6"/>
      <c r="B52" s="7"/>
      <c r="C52" s="5"/>
      <c r="D52" s="5"/>
      <c r="E52" s="7"/>
      <c r="F52" s="5"/>
      <c r="G52" s="5"/>
      <c r="H52" s="5"/>
      <c r="I52" s="5"/>
      <c r="J52" s="7"/>
      <c r="K52" s="5"/>
      <c r="L52" s="7"/>
      <c r="M52" s="7"/>
      <c r="N52" s="5"/>
    </row>
    <row r="53" spans="1:14" ht="15" customHeight="1">
      <c r="A53" s="17" t="s">
        <v>38</v>
      </c>
      <c r="B53" s="18">
        <f>SUM(B46,B51)</f>
        <v>306131.21999999997</v>
      </c>
      <c r="C53" s="18">
        <f t="shared" ref="C53:N53" si="14">SUM(C46,C51)</f>
        <v>297709.69999999995</v>
      </c>
      <c r="D53" s="18">
        <f t="shared" si="14"/>
        <v>290968.93000000005</v>
      </c>
      <c r="E53" s="18">
        <f t="shared" si="14"/>
        <v>350885.12</v>
      </c>
      <c r="F53" s="18">
        <f t="shared" si="14"/>
        <v>311974.44</v>
      </c>
      <c r="G53" s="18">
        <f t="shared" si="14"/>
        <v>302139.57</v>
      </c>
      <c r="H53" s="18">
        <f t="shared" si="14"/>
        <v>276179.83999999997</v>
      </c>
      <c r="I53" s="18">
        <f t="shared" si="14"/>
        <v>331004.47000000003</v>
      </c>
      <c r="J53" s="18">
        <f t="shared" si="14"/>
        <v>0</v>
      </c>
      <c r="K53" s="18">
        <f t="shared" si="14"/>
        <v>0</v>
      </c>
      <c r="L53" s="18">
        <f t="shared" si="14"/>
        <v>0</v>
      </c>
      <c r="M53" s="18">
        <f t="shared" si="14"/>
        <v>0</v>
      </c>
      <c r="N53" s="18">
        <f t="shared" si="14"/>
        <v>2466993.29</v>
      </c>
    </row>
    <row r="54" spans="1:14" ht="15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27.75" customHeight="1">
      <c r="A55" s="19" t="s">
        <v>39</v>
      </c>
      <c r="B55" s="20">
        <f t="shared" ref="B55:N55" si="15">B14-B53</f>
        <v>-27922.429999999993</v>
      </c>
      <c r="C55" s="20">
        <f t="shared" si="15"/>
        <v>-15016.989999999932</v>
      </c>
      <c r="D55" s="20">
        <f t="shared" si="15"/>
        <v>-12345.710000000079</v>
      </c>
      <c r="E55" s="20">
        <f t="shared" si="15"/>
        <v>-71907.200000000012</v>
      </c>
      <c r="F55" s="20">
        <f t="shared" si="15"/>
        <v>-34257.640000000014</v>
      </c>
      <c r="G55" s="20">
        <f t="shared" si="15"/>
        <v>-25054.369999999995</v>
      </c>
      <c r="H55" s="20">
        <f t="shared" si="15"/>
        <v>1213.3300000000745</v>
      </c>
      <c r="I55" s="20">
        <f t="shared" si="15"/>
        <v>-53115.729999999981</v>
      </c>
      <c r="J55" s="20">
        <f t="shared" si="15"/>
        <v>0</v>
      </c>
      <c r="K55" s="20">
        <f t="shared" si="15"/>
        <v>0</v>
      </c>
      <c r="L55" s="20">
        <f t="shared" si="15"/>
        <v>0</v>
      </c>
      <c r="M55" s="20">
        <f t="shared" si="15"/>
        <v>0</v>
      </c>
      <c r="N55" s="20">
        <f t="shared" si="15"/>
        <v>-238406.74000000022</v>
      </c>
    </row>
    <row r="56" spans="1:14" ht="15" customHeight="1">
      <c r="A56" s="1"/>
    </row>
  </sheetData>
  <mergeCells count="3">
    <mergeCell ref="B48:N48"/>
    <mergeCell ref="A5:N5"/>
    <mergeCell ref="A6:N6"/>
  </mergeCells>
  <printOptions horizontalCentered="1" verticalCentered="1"/>
  <pageMargins left="0.19685039370078741" right="0.19685039370078741" top="0.19685039370078741" bottom="0.19685039370078741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Contábil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edsilva</cp:lastModifiedBy>
  <cp:lastPrinted>2018-05-11T18:01:27Z</cp:lastPrinted>
  <dcterms:created xsi:type="dcterms:W3CDTF">2018-05-11T17:00:43Z</dcterms:created>
  <dcterms:modified xsi:type="dcterms:W3CDTF">2022-09-22T14:36:42Z</dcterms:modified>
</cp:coreProperties>
</file>