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SRLM\06 - Relatórios Fisico-financeiros\Exercício de 2021\"/>
    </mc:Choice>
  </mc:AlternateContent>
  <xr:revisionPtr revIDLastSave="0" documentId="13_ncr:1_{44F5FC36-9B43-4028-A955-8C6BE2640C2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Fluxo de Caixa - 2021" sheetId="2" r:id="rId1"/>
  </sheets>
  <calcPr calcId="191029"/>
</workbook>
</file>

<file path=xl/calcChain.xml><?xml version="1.0" encoding="utf-8"?>
<calcChain xmlns="http://schemas.openxmlformats.org/spreadsheetml/2006/main">
  <c r="N47" i="2" l="1"/>
  <c r="N46" i="2"/>
  <c r="N45" i="2"/>
  <c r="N44" i="2"/>
  <c r="N43" i="2"/>
  <c r="N42" i="2"/>
  <c r="N41" i="2"/>
  <c r="N40" i="2"/>
  <c r="N39" i="2"/>
  <c r="N38" i="2"/>
  <c r="N37" i="2"/>
  <c r="N35" i="2"/>
  <c r="N34" i="2"/>
  <c r="N33" i="2"/>
  <c r="N31" i="2"/>
  <c r="N30" i="2"/>
  <c r="N29" i="2"/>
  <c r="N26" i="2"/>
  <c r="N25" i="2"/>
  <c r="N24" i="2"/>
  <c r="N23" i="2"/>
  <c r="N22" i="2"/>
  <c r="N21" i="2"/>
  <c r="N20" i="2"/>
  <c r="M36" i="2"/>
  <c r="L36" i="2"/>
  <c r="K36" i="2"/>
  <c r="J36" i="2"/>
  <c r="I36" i="2"/>
  <c r="H36" i="2"/>
  <c r="G36" i="2"/>
  <c r="F36" i="2"/>
  <c r="E36" i="2"/>
  <c r="D36" i="2"/>
  <c r="C36" i="2"/>
  <c r="M32" i="2"/>
  <c r="L32" i="2"/>
  <c r="K32" i="2"/>
  <c r="J32" i="2"/>
  <c r="I32" i="2"/>
  <c r="H32" i="2"/>
  <c r="G32" i="2"/>
  <c r="F32" i="2"/>
  <c r="E32" i="2"/>
  <c r="D32" i="2"/>
  <c r="C32" i="2"/>
  <c r="M28" i="2"/>
  <c r="M27" i="2" s="1"/>
  <c r="L28" i="2"/>
  <c r="L27" i="2" s="1"/>
  <c r="K28" i="2"/>
  <c r="J28" i="2"/>
  <c r="J27" i="2" s="1"/>
  <c r="I28" i="2"/>
  <c r="I27" i="2" s="1"/>
  <c r="H28" i="2"/>
  <c r="H27" i="2" s="1"/>
  <c r="G28" i="2"/>
  <c r="F28" i="2"/>
  <c r="F27" i="2" s="1"/>
  <c r="E28" i="2"/>
  <c r="E27" i="2" s="1"/>
  <c r="D28" i="2"/>
  <c r="D27" i="2" s="1"/>
  <c r="C28" i="2"/>
  <c r="K27" i="2"/>
  <c r="G27" i="2"/>
  <c r="C27" i="2"/>
  <c r="B36" i="2"/>
  <c r="B32" i="2"/>
  <c r="B28" i="2"/>
  <c r="B27" i="2" s="1"/>
  <c r="B18" i="2"/>
  <c r="N19" i="2"/>
  <c r="N14" i="2"/>
  <c r="N13" i="2"/>
  <c r="N12" i="2"/>
  <c r="C18" i="2"/>
  <c r="D18" i="2"/>
  <c r="E18" i="2"/>
  <c r="F18" i="2"/>
  <c r="G18" i="2"/>
  <c r="G48" i="2" s="1"/>
  <c r="H18" i="2"/>
  <c r="I18" i="2"/>
  <c r="I48" i="2" s="1"/>
  <c r="J18" i="2"/>
  <c r="J48" i="2" s="1"/>
  <c r="K18" i="2"/>
  <c r="L18" i="2"/>
  <c r="L48" i="2" s="1"/>
  <c r="M18" i="2"/>
  <c r="M48" i="2" s="1"/>
  <c r="C15" i="2"/>
  <c r="D15" i="2"/>
  <c r="E15" i="2"/>
  <c r="F15" i="2"/>
  <c r="G15" i="2"/>
  <c r="H15" i="2"/>
  <c r="I15" i="2"/>
  <c r="J15" i="2"/>
  <c r="K15" i="2"/>
  <c r="L15" i="2"/>
  <c r="M15" i="2"/>
  <c r="B15" i="2"/>
  <c r="H48" i="2" l="1"/>
  <c r="F48" i="2"/>
  <c r="E48" i="2"/>
  <c r="D48" i="2"/>
  <c r="K48" i="2"/>
  <c r="C48" i="2"/>
  <c r="C49" i="2" s="1"/>
  <c r="N36" i="2"/>
  <c r="N32" i="2"/>
  <c r="N27" i="2"/>
  <c r="N28" i="2"/>
  <c r="B48" i="2"/>
  <c r="B50" i="2" s="1"/>
  <c r="C9" i="2" s="1"/>
  <c r="D49" i="2"/>
  <c r="F49" i="2"/>
  <c r="H49" i="2"/>
  <c r="J49" i="2"/>
  <c r="M49" i="2"/>
  <c r="K49" i="2"/>
  <c r="G49" i="2"/>
  <c r="E49" i="2"/>
  <c r="L49" i="2"/>
  <c r="I49" i="2"/>
  <c r="N15" i="2"/>
  <c r="N18" i="2"/>
  <c r="C50" i="2" l="1"/>
  <c r="D9" i="2" s="1"/>
  <c r="D50" i="2" s="1"/>
  <c r="E9" i="2" s="1"/>
  <c r="E50" i="2" s="1"/>
  <c r="F9" i="2" s="1"/>
  <c r="F50" i="2" s="1"/>
  <c r="G9" i="2" s="1"/>
  <c r="G50" i="2" s="1"/>
  <c r="H9" i="2" s="1"/>
  <c r="H50" i="2" s="1"/>
  <c r="I9" i="2" s="1"/>
  <c r="I50" i="2" s="1"/>
  <c r="J9" i="2" s="1"/>
  <c r="J50" i="2" s="1"/>
  <c r="K9" i="2" s="1"/>
  <c r="K50" i="2" s="1"/>
  <c r="L9" i="2" s="1"/>
  <c r="L50" i="2" s="1"/>
  <c r="M9" i="2" s="1"/>
  <c r="M50" i="2" s="1"/>
  <c r="B49" i="2"/>
  <c r="N48" i="2"/>
  <c r="N49" i="2"/>
</calcChain>
</file>

<file path=xl/sharedStrings.xml><?xml version="1.0" encoding="utf-8"?>
<sst xmlns="http://schemas.openxmlformats.org/spreadsheetml/2006/main" count="57" uniqueCount="54">
  <si>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</si>
  <si>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</si>
  <si>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</si>
  <si>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</si>
  <si>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</si>
  <si>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</si>
  <si>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</si>
  <si>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</si>
  <si>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</si>
  <si>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</si>
  <si>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</si>
  <si>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</si>
  <si>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</si>
  <si>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</si>
  <si>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</si>
  <si>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</si>
  <si>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</si>
  <si>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</si>
  <si>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</si>
  <si>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</si>
  <si>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</si>
  <si>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</si>
  <si>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13º</t>
  </si>
  <si>
    <t>Férias</t>
  </si>
  <si>
    <t>Materiais</t>
  </si>
  <si>
    <t>Investimentos</t>
  </si>
  <si>
    <t>Financeiras</t>
  </si>
  <si>
    <t>Saldo do mês (Receitas-despesas)</t>
  </si>
  <si>
    <t>SALDO FINAL (SD Anterior +Receitas - Despesas)</t>
  </si>
  <si>
    <t>MESES</t>
  </si>
  <si>
    <t>Ordenados</t>
  </si>
  <si>
    <t>Benefícios</t>
  </si>
  <si>
    <t>Horas Extras</t>
  </si>
  <si>
    <t>Encargos Sociais</t>
  </si>
  <si>
    <t>Rescisões com Encargos</t>
  </si>
  <si>
    <t>Outras Despesas com Pessoal</t>
  </si>
  <si>
    <t>Serviços Terceiros (Serviços/Locação Equipamentos)</t>
  </si>
  <si>
    <t>Assistenciais</t>
  </si>
  <si>
    <t>Pessoa Jurídica</t>
  </si>
  <si>
    <t>Pessoa Física</t>
  </si>
  <si>
    <t>Administrativos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</si>
  <si>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</si>
  <si>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</si>
  <si>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</si>
  <si>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</si>
  <si>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</si>
  <si>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</si>
  <si>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</si>
  <si>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 (energia, GLP, telefone, água, esgoto, correios )</t>
  </si>
  <si>
    <t>Tributárias</t>
  </si>
  <si>
    <t>Manutenção Predial</t>
  </si>
  <si>
    <t>Outras Despesas</t>
  </si>
  <si>
    <t>Ressarcimento por Rateio</t>
  </si>
  <si>
    <t>LUCY MONTORO FERNANDÓPOLIS - Período: De 01 A 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</si>
</sst>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CFCFCF"/>
      </right>
      <top/>
      <bottom/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Border="1"/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43" fontId="0" fillId="0" borderId="10" xfId="42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43" fontId="16" fillId="0" borderId="10" xfId="42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0" xfId="0" applyFont="1"/>
    <xf numFmtId="0" fontId="0" fillId="0" borderId="0" xfId="0"/>
    <xf numFmtId="0" fontId="0" fillId="0" borderId="10" xfId="0" applyBorder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/>
    <xf numFmtId="4" fontId="16" fillId="33" borderId="1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0" xfId="42" applyNumberFormat="1" applyFont="1" applyBorder="1" applyAlignment="1">
      <alignment horizontal="right" vertical="center" wrapText="1"/>
    </xf>
    <xf numFmtId="4" fontId="16" fillId="0" borderId="10" xfId="42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  <cellStyle name="Vírgula 2" xfId="43" xr:uid="{B0C6A599-3ED3-4590-8E22-A4B2727DD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962024</xdr:colOff>
      <xdr:row>0</xdr:row>
      <xdr:rowOff>60960</xdr:rowOff>
    </xdr:from>
    <xdr:to>
      <xdr:col>1</xdr:col>
      <xdr:colOff>409575</xdr:colOff>
      <xdr:row>3</xdr:row>
      <xdr:rowOff>171449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68D3CEF-321A-4D53-8446-8DD2E12D8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4" y="60960"/>
          <a:ext cx="1981201" cy="681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2"/>
  <sheetViews>
    <sheetView showGridLines="0" tabSelected="1" workbookViewId="0">
      <selection activeCell="N51" sqref="N51"/>
    </sheetView>
  </sheetViews>
  <sheetFormatPr defaultRowHeight="15" x14ac:dyDescent="0.25"/>
  <cols>
    <col min="1" max="1" width="38" customWidth="1"/>
    <col min="2" max="2" width="11.7109375" customWidth="1"/>
    <col min="3" max="3" width="11.7109375" style="30" customWidth="1"/>
    <col min="4" max="8" width="11.7109375" customWidth="1"/>
    <col min="9" max="13" width="11.7109375" hidden="1" customWidth="1"/>
    <col min="14" max="14" width="12.7109375" bestFit="1" customWidth="1"/>
  </cols>
  <sheetData>
    <row r="3" spans="1:14" ht="15" customHeight="1" x14ac:dyDescent="0.25">
      <c r="A3" s="35"/>
      <c r="B3" s="35"/>
      <c r="C3" s="35"/>
      <c r="D3" s="35"/>
      <c r="E3" s="35"/>
    </row>
    <row r="4" spans="1:14" ht="15" customHeight="1" x14ac:dyDescent="0.25">
      <c r="A4" s="1"/>
      <c r="B4" s="1"/>
      <c r="C4" s="29"/>
      <c r="D4" s="1"/>
      <c r="E4" s="1"/>
    </row>
    <row r="5" spans="1:14" ht="15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 customHeight="1" thickBot="1" x14ac:dyDescent="0.3">
      <c r="A6" s="36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 x14ac:dyDescent="0.25">
      <c r="A7" s="3"/>
    </row>
    <row r="8" spans="1:14" ht="15" customHeight="1" x14ac:dyDescent="0.25">
      <c r="A8" s="4" t="s">
        <v>29</v>
      </c>
      <c r="B8" s="4" t="s">
        <v>1</v>
      </c>
      <c r="C8" s="31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1:14" ht="15" customHeight="1" x14ac:dyDescent="0.25">
      <c r="A9" s="5" t="s">
        <v>14</v>
      </c>
      <c r="B9" s="6">
        <v>171615.03</v>
      </c>
      <c r="C9" s="6">
        <f t="shared" ref="C9:M9" si="0">B50</f>
        <v>135873.39000000001</v>
      </c>
      <c r="D9" s="6">
        <f t="shared" si="0"/>
        <v>152535.9200000001</v>
      </c>
      <c r="E9" s="6">
        <f t="shared" si="0"/>
        <v>174779.7000000001</v>
      </c>
      <c r="F9" s="6">
        <f t="shared" si="0"/>
        <v>180232.7900000001</v>
      </c>
      <c r="G9" s="6">
        <f t="shared" si="0"/>
        <v>190053.69000000012</v>
      </c>
      <c r="H9" s="6">
        <f t="shared" si="0"/>
        <v>223608.61000000016</v>
      </c>
      <c r="I9" s="6">
        <f t="shared" si="0"/>
        <v>227303.04000000018</v>
      </c>
      <c r="J9" s="6">
        <f t="shared" si="0"/>
        <v>227303.04000000018</v>
      </c>
      <c r="K9" s="6">
        <f t="shared" si="0"/>
        <v>227303.04000000018</v>
      </c>
      <c r="L9" s="6">
        <f t="shared" si="0"/>
        <v>227303.04000000018</v>
      </c>
      <c r="M9" s="6">
        <f t="shared" si="0"/>
        <v>227303.04000000018</v>
      </c>
      <c r="N9" s="7" t="s">
        <v>15</v>
      </c>
    </row>
    <row r="10" spans="1:14" ht="7.5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15" customHeight="1" x14ac:dyDescent="0.25">
      <c r="A11" s="11" t="s">
        <v>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15" customHeight="1" x14ac:dyDescent="0.25">
      <c r="A12" s="15" t="s">
        <v>17</v>
      </c>
      <c r="B12" s="16">
        <v>247587.64</v>
      </c>
      <c r="C12" s="16">
        <v>247587.64</v>
      </c>
      <c r="D12" s="16">
        <v>247587.64</v>
      </c>
      <c r="E12" s="16">
        <v>247587.64</v>
      </c>
      <c r="F12" s="16">
        <v>247587.64</v>
      </c>
      <c r="G12" s="16">
        <v>247587.64</v>
      </c>
      <c r="H12" s="16">
        <v>247587.64</v>
      </c>
      <c r="I12" s="16"/>
      <c r="J12" s="16"/>
      <c r="K12" s="16"/>
      <c r="L12" s="16"/>
      <c r="M12" s="16"/>
      <c r="N12" s="13">
        <f>SUM(B12:M12)</f>
        <v>1733113.4800000004</v>
      </c>
    </row>
    <row r="13" spans="1:14" ht="15" customHeight="1" x14ac:dyDescent="0.25">
      <c r="A13" s="15" t="s">
        <v>18</v>
      </c>
      <c r="B13" s="16">
        <v>20.46</v>
      </c>
      <c r="C13" s="16">
        <v>14.29</v>
      </c>
      <c r="D13" s="16">
        <v>75.12</v>
      </c>
      <c r="E13" s="16">
        <v>135.78</v>
      </c>
      <c r="F13" s="16">
        <v>259.69</v>
      </c>
      <c r="G13" s="16">
        <v>363.23</v>
      </c>
      <c r="H13" s="16">
        <v>494.5</v>
      </c>
      <c r="I13" s="16"/>
      <c r="J13" s="16"/>
      <c r="K13" s="16"/>
      <c r="L13" s="16"/>
      <c r="M13" s="16"/>
      <c r="N13" s="13">
        <f>SUM(B13:M13)</f>
        <v>1363.0700000000002</v>
      </c>
    </row>
    <row r="14" spans="1:14" ht="15" hidden="1" customHeight="1" x14ac:dyDescent="0.25">
      <c r="A14" s="15" t="s">
        <v>19</v>
      </c>
      <c r="B14" s="17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3">
        <f>SUM(B14:M14)</f>
        <v>0</v>
      </c>
    </row>
    <row r="15" spans="1:14" ht="15" customHeight="1" x14ac:dyDescent="0.25">
      <c r="A15" s="12" t="s">
        <v>13</v>
      </c>
      <c r="B15" s="13">
        <f>SUM(B12:B14)</f>
        <v>247608.1</v>
      </c>
      <c r="C15" s="13">
        <f t="shared" ref="C15:N15" si="1">SUM(C12:C14)</f>
        <v>247601.93000000002</v>
      </c>
      <c r="D15" s="13">
        <f t="shared" si="1"/>
        <v>247662.76</v>
      </c>
      <c r="E15" s="13">
        <f t="shared" si="1"/>
        <v>247723.42</v>
      </c>
      <c r="F15" s="13">
        <f t="shared" si="1"/>
        <v>247847.33000000002</v>
      </c>
      <c r="G15" s="13">
        <f t="shared" si="1"/>
        <v>247950.87000000002</v>
      </c>
      <c r="H15" s="13">
        <f t="shared" si="1"/>
        <v>248082.14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1734476.5500000005</v>
      </c>
    </row>
    <row r="16" spans="1:14" ht="8.25" customHeight="1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 customHeight="1" x14ac:dyDescent="0.25">
      <c r="A17" s="21" t="s">
        <v>20</v>
      </c>
      <c r="B17" s="22"/>
      <c r="C17" s="3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" customHeight="1" x14ac:dyDescent="0.25">
      <c r="A18" s="12" t="s">
        <v>21</v>
      </c>
      <c r="B18" s="13">
        <f t="shared" ref="B18:N18" si="2">SUM(B19:B26)</f>
        <v>209344.08</v>
      </c>
      <c r="C18" s="13">
        <f t="shared" si="2"/>
        <v>167194.64999999997</v>
      </c>
      <c r="D18" s="13">
        <f t="shared" si="2"/>
        <v>167261.22</v>
      </c>
      <c r="E18" s="13">
        <f t="shared" si="2"/>
        <v>172047.42</v>
      </c>
      <c r="F18" s="13">
        <f t="shared" si="2"/>
        <v>173069.58</v>
      </c>
      <c r="G18" s="13">
        <f t="shared" si="2"/>
        <v>154099.09000000003</v>
      </c>
      <c r="H18" s="13">
        <f t="shared" si="2"/>
        <v>183491.57</v>
      </c>
      <c r="I18" s="13">
        <f t="shared" si="2"/>
        <v>0</v>
      </c>
      <c r="J18" s="13">
        <f t="shared" si="2"/>
        <v>0</v>
      </c>
      <c r="K18" s="13">
        <f t="shared" si="2"/>
        <v>0</v>
      </c>
      <c r="L18" s="13">
        <f t="shared" si="2"/>
        <v>0</v>
      </c>
      <c r="M18" s="13">
        <f t="shared" si="2"/>
        <v>0</v>
      </c>
      <c r="N18" s="13">
        <f t="shared" si="2"/>
        <v>1226507.6099999999</v>
      </c>
    </row>
    <row r="19" spans="1:14" ht="15" customHeight="1" x14ac:dyDescent="0.25">
      <c r="A19" s="15" t="s">
        <v>30</v>
      </c>
      <c r="B19" s="16">
        <v>126831.79</v>
      </c>
      <c r="C19" s="16">
        <v>131459.21</v>
      </c>
      <c r="D19" s="16">
        <v>135251.06</v>
      </c>
      <c r="E19" s="16">
        <v>134373.17000000001</v>
      </c>
      <c r="F19" s="16">
        <v>130083.06</v>
      </c>
      <c r="G19" s="16">
        <v>130228.2</v>
      </c>
      <c r="H19" s="16">
        <v>130864.32000000001</v>
      </c>
      <c r="I19" s="16"/>
      <c r="J19" s="16"/>
      <c r="K19" s="16"/>
      <c r="L19" s="16"/>
      <c r="M19" s="16"/>
      <c r="N19" s="13">
        <f>SUM(B19:M19)</f>
        <v>919090.81</v>
      </c>
    </row>
    <row r="20" spans="1:14" ht="15" customHeight="1" x14ac:dyDescent="0.25">
      <c r="A20" s="15" t="s">
        <v>31</v>
      </c>
      <c r="B20" s="16">
        <v>7906</v>
      </c>
      <c r="C20" s="16">
        <v>7638</v>
      </c>
      <c r="D20" s="16">
        <v>7370</v>
      </c>
      <c r="E20" s="16">
        <v>7370</v>
      </c>
      <c r="F20" s="16">
        <v>7236</v>
      </c>
      <c r="G20" s="16">
        <v>7370</v>
      </c>
      <c r="H20" s="16">
        <v>7504</v>
      </c>
      <c r="I20" s="16"/>
      <c r="J20" s="16"/>
      <c r="K20" s="16"/>
      <c r="L20" s="16"/>
      <c r="M20" s="16"/>
      <c r="N20" s="13">
        <f t="shared" ref="N20:N49" si="3">SUM(B20:M20)</f>
        <v>52394</v>
      </c>
    </row>
    <row r="21" spans="1:14" ht="15" customHeight="1" x14ac:dyDescent="0.25">
      <c r="A21" s="15" t="s">
        <v>32</v>
      </c>
      <c r="B21" s="16">
        <v>6505.49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/>
      <c r="J21" s="16"/>
      <c r="K21" s="16"/>
      <c r="L21" s="16"/>
      <c r="M21" s="16"/>
      <c r="N21" s="13">
        <f t="shared" si="3"/>
        <v>6505.49</v>
      </c>
    </row>
    <row r="22" spans="1:14" ht="15" customHeight="1" x14ac:dyDescent="0.25">
      <c r="A22" s="15" t="s">
        <v>33</v>
      </c>
      <c r="B22" s="16">
        <v>18597.400000000001</v>
      </c>
      <c r="C22" s="16">
        <v>12092.8</v>
      </c>
      <c r="D22" s="16">
        <v>11606.9</v>
      </c>
      <c r="E22" s="16">
        <v>11484.77</v>
      </c>
      <c r="F22" s="16">
        <v>11731.02</v>
      </c>
      <c r="G22" s="16">
        <v>12406.98</v>
      </c>
      <c r="H22" s="16">
        <v>12637.75</v>
      </c>
      <c r="I22" s="16"/>
      <c r="J22" s="16"/>
      <c r="K22" s="16"/>
      <c r="L22" s="16"/>
      <c r="M22" s="16"/>
      <c r="N22" s="13">
        <f t="shared" si="3"/>
        <v>90557.62</v>
      </c>
    </row>
    <row r="23" spans="1:14" ht="15" customHeight="1" x14ac:dyDescent="0.25">
      <c r="A23" s="15" t="s">
        <v>34</v>
      </c>
      <c r="B23" s="16">
        <v>32657.66</v>
      </c>
      <c r="C23" s="16">
        <v>4827.1499999999996</v>
      </c>
      <c r="D23" s="16">
        <v>0</v>
      </c>
      <c r="E23" s="16">
        <v>1601.85</v>
      </c>
      <c r="F23" s="16">
        <v>0</v>
      </c>
      <c r="G23" s="16">
        <v>0</v>
      </c>
      <c r="H23" s="16">
        <v>16103.29</v>
      </c>
      <c r="I23" s="16"/>
      <c r="J23" s="16"/>
      <c r="K23" s="16"/>
      <c r="L23" s="16"/>
      <c r="M23" s="16"/>
      <c r="N23" s="13">
        <f t="shared" si="3"/>
        <v>55189.95</v>
      </c>
    </row>
    <row r="24" spans="1:14" ht="15" customHeight="1" x14ac:dyDescent="0.25">
      <c r="A24" s="15" t="s">
        <v>22</v>
      </c>
      <c r="B24" s="16">
        <v>4233.92</v>
      </c>
      <c r="C24" s="16">
        <v>24.78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/>
      <c r="J24" s="16"/>
      <c r="K24" s="16"/>
      <c r="L24" s="16"/>
      <c r="M24" s="16"/>
      <c r="N24" s="13">
        <f t="shared" si="3"/>
        <v>4258.7</v>
      </c>
    </row>
    <row r="25" spans="1:14" ht="15" customHeight="1" x14ac:dyDescent="0.25">
      <c r="A25" s="15" t="s">
        <v>23</v>
      </c>
      <c r="B25" s="16">
        <v>12611.82</v>
      </c>
      <c r="C25" s="16">
        <v>11152.71</v>
      </c>
      <c r="D25" s="16">
        <v>13033.26</v>
      </c>
      <c r="E25" s="16">
        <v>17217.63</v>
      </c>
      <c r="F25" s="16">
        <v>24019.5</v>
      </c>
      <c r="G25" s="16">
        <v>4093.91</v>
      </c>
      <c r="H25" s="16">
        <v>16382.21</v>
      </c>
      <c r="I25" s="16"/>
      <c r="J25" s="16"/>
      <c r="K25" s="16"/>
      <c r="L25" s="16"/>
      <c r="M25" s="16"/>
      <c r="N25" s="13">
        <f t="shared" si="3"/>
        <v>98511.040000000008</v>
      </c>
    </row>
    <row r="26" spans="1:14" ht="15" hidden="1" customHeight="1" x14ac:dyDescent="0.25">
      <c r="A26" s="15" t="s">
        <v>35</v>
      </c>
      <c r="B26" s="18"/>
      <c r="C26" s="3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3">
        <f t="shared" si="3"/>
        <v>0</v>
      </c>
    </row>
    <row r="27" spans="1:14" s="26" customFormat="1" ht="15" customHeight="1" x14ac:dyDescent="0.25">
      <c r="A27" s="12" t="s">
        <v>36</v>
      </c>
      <c r="B27" s="13">
        <f>B28+B31</f>
        <v>53131.34</v>
      </c>
      <c r="C27" s="13">
        <f t="shared" ref="C27:M27" si="4">C28+C31</f>
        <v>43752.29</v>
      </c>
      <c r="D27" s="13">
        <f t="shared" si="4"/>
        <v>41930.57</v>
      </c>
      <c r="E27" s="13">
        <f t="shared" si="4"/>
        <v>46556.72</v>
      </c>
      <c r="F27" s="13">
        <f t="shared" si="4"/>
        <v>42705.979999999996</v>
      </c>
      <c r="G27" s="13">
        <f t="shared" si="4"/>
        <v>42388.47</v>
      </c>
      <c r="H27" s="13">
        <f t="shared" si="4"/>
        <v>44830.94</v>
      </c>
      <c r="I27" s="13">
        <f t="shared" si="4"/>
        <v>0</v>
      </c>
      <c r="J27" s="13">
        <f t="shared" si="4"/>
        <v>0</v>
      </c>
      <c r="K27" s="13">
        <f t="shared" si="4"/>
        <v>0</v>
      </c>
      <c r="L27" s="13">
        <f t="shared" si="4"/>
        <v>0</v>
      </c>
      <c r="M27" s="13">
        <f t="shared" si="4"/>
        <v>0</v>
      </c>
      <c r="N27" s="13">
        <f t="shared" si="3"/>
        <v>315296.31</v>
      </c>
    </row>
    <row r="28" spans="1:14" s="26" customFormat="1" ht="15" customHeight="1" x14ac:dyDescent="0.25">
      <c r="A28" s="12" t="s">
        <v>37</v>
      </c>
      <c r="B28" s="13">
        <f>SUM(B29:B30)</f>
        <v>28880</v>
      </c>
      <c r="C28" s="13">
        <f t="shared" ref="C28:M28" si="5">SUM(C29:C30)</f>
        <v>27926.5</v>
      </c>
      <c r="D28" s="13">
        <f t="shared" si="5"/>
        <v>26918.87</v>
      </c>
      <c r="E28" s="13">
        <f t="shared" si="5"/>
        <v>29625.71</v>
      </c>
      <c r="F28" s="13">
        <f t="shared" si="5"/>
        <v>27578.39</v>
      </c>
      <c r="G28" s="13">
        <f t="shared" si="5"/>
        <v>27342.33</v>
      </c>
      <c r="H28" s="13">
        <f t="shared" si="5"/>
        <v>27778.42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3">
        <f t="shared" si="5"/>
        <v>0</v>
      </c>
      <c r="N28" s="13">
        <f t="shared" si="3"/>
        <v>196050.21999999997</v>
      </c>
    </row>
    <row r="29" spans="1:14" ht="15" customHeight="1" x14ac:dyDescent="0.25">
      <c r="A29" s="15" t="s">
        <v>38</v>
      </c>
      <c r="B29" s="16">
        <v>28880</v>
      </c>
      <c r="C29" s="16">
        <v>27926.5</v>
      </c>
      <c r="D29" s="16">
        <v>26918.87</v>
      </c>
      <c r="E29" s="16">
        <v>29625.71</v>
      </c>
      <c r="F29" s="16">
        <v>27578.39</v>
      </c>
      <c r="G29" s="16">
        <v>27342.33</v>
      </c>
      <c r="H29" s="16">
        <v>27778.42</v>
      </c>
      <c r="I29" s="16"/>
      <c r="J29" s="16"/>
      <c r="K29" s="16"/>
      <c r="L29" s="16"/>
      <c r="M29" s="16"/>
      <c r="N29" s="13">
        <f t="shared" si="3"/>
        <v>196050.21999999997</v>
      </c>
    </row>
    <row r="30" spans="1:14" ht="15" hidden="1" customHeight="1" x14ac:dyDescent="0.25">
      <c r="A30" s="15" t="s">
        <v>39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3">
        <f t="shared" si="3"/>
        <v>0</v>
      </c>
    </row>
    <row r="31" spans="1:14" ht="15" customHeight="1" x14ac:dyDescent="0.25">
      <c r="A31" s="15" t="s">
        <v>40</v>
      </c>
      <c r="B31" s="16">
        <v>24251.34</v>
      </c>
      <c r="C31" s="16">
        <v>15825.79</v>
      </c>
      <c r="D31" s="16">
        <v>15011.7</v>
      </c>
      <c r="E31" s="16">
        <v>16931.009999999998</v>
      </c>
      <c r="F31" s="16">
        <v>15127.59</v>
      </c>
      <c r="G31" s="16">
        <v>15046.14</v>
      </c>
      <c r="H31" s="16">
        <v>17052.52</v>
      </c>
      <c r="I31" s="16"/>
      <c r="J31" s="16"/>
      <c r="K31" s="16"/>
      <c r="L31" s="16"/>
      <c r="M31" s="16"/>
      <c r="N31" s="13">
        <f t="shared" si="3"/>
        <v>119246.09</v>
      </c>
    </row>
    <row r="32" spans="1:14" s="26" customFormat="1" ht="15" customHeight="1" x14ac:dyDescent="0.25">
      <c r="A32" s="12" t="s">
        <v>24</v>
      </c>
      <c r="B32" s="13">
        <f>SUM(B33:B35)</f>
        <v>8599.6500000000015</v>
      </c>
      <c r="C32" s="13">
        <f t="shared" ref="C32:M32" si="6">SUM(C33:C35)</f>
        <v>9912.01</v>
      </c>
      <c r="D32" s="13">
        <f t="shared" si="6"/>
        <v>5744.29</v>
      </c>
      <c r="E32" s="13">
        <f t="shared" si="6"/>
        <v>13147.740000000002</v>
      </c>
      <c r="F32" s="13">
        <f t="shared" si="6"/>
        <v>13447.16</v>
      </c>
      <c r="G32" s="13">
        <f t="shared" si="6"/>
        <v>9030.5499999999993</v>
      </c>
      <c r="H32" s="13">
        <f t="shared" si="6"/>
        <v>8306.7999999999993</v>
      </c>
      <c r="I32" s="13">
        <f t="shared" si="6"/>
        <v>0</v>
      </c>
      <c r="J32" s="13">
        <f t="shared" si="6"/>
        <v>0</v>
      </c>
      <c r="K32" s="13">
        <f t="shared" si="6"/>
        <v>0</v>
      </c>
      <c r="L32" s="13">
        <f t="shared" si="6"/>
        <v>0</v>
      </c>
      <c r="M32" s="13">
        <f t="shared" si="6"/>
        <v>0</v>
      </c>
      <c r="N32" s="13">
        <f t="shared" si="3"/>
        <v>68188.200000000012</v>
      </c>
    </row>
    <row r="33" spans="1:14" ht="15" customHeight="1" x14ac:dyDescent="0.25">
      <c r="A33" s="15" t="s">
        <v>41</v>
      </c>
      <c r="B33" s="16">
        <v>2287.86</v>
      </c>
      <c r="C33" s="16">
        <v>2687.86</v>
      </c>
      <c r="D33" s="16">
        <v>1830.65</v>
      </c>
      <c r="E33" s="16">
        <v>4182.3500000000004</v>
      </c>
      <c r="F33" s="16">
        <v>3777.45</v>
      </c>
      <c r="G33" s="16">
        <v>1566.8</v>
      </c>
      <c r="H33" s="16">
        <v>1706.48</v>
      </c>
      <c r="I33" s="16"/>
      <c r="J33" s="16"/>
      <c r="K33" s="16"/>
      <c r="L33" s="16"/>
      <c r="M33" s="16"/>
      <c r="N33" s="13">
        <f t="shared" si="3"/>
        <v>18039.45</v>
      </c>
    </row>
    <row r="34" spans="1:14" ht="15" customHeight="1" x14ac:dyDescent="0.25">
      <c r="A34" s="15" t="s">
        <v>42</v>
      </c>
      <c r="B34" s="16">
        <v>2236</v>
      </c>
      <c r="C34" s="16">
        <v>1878</v>
      </c>
      <c r="D34" s="16">
        <v>290</v>
      </c>
      <c r="E34" s="16">
        <v>1789.43</v>
      </c>
      <c r="F34" s="16">
        <v>1558.8</v>
      </c>
      <c r="G34" s="16">
        <v>683.02</v>
      </c>
      <c r="H34" s="16">
        <v>1601.6</v>
      </c>
      <c r="I34" s="16"/>
      <c r="J34" s="16"/>
      <c r="K34" s="16"/>
      <c r="L34" s="16"/>
      <c r="M34" s="16"/>
      <c r="N34" s="13">
        <f t="shared" si="3"/>
        <v>10036.85</v>
      </c>
    </row>
    <row r="35" spans="1:14" ht="15" customHeight="1" x14ac:dyDescent="0.25">
      <c r="A35" s="15" t="s">
        <v>43</v>
      </c>
      <c r="B35" s="16">
        <v>4075.79</v>
      </c>
      <c r="C35" s="16">
        <v>5346.15</v>
      </c>
      <c r="D35" s="16">
        <v>3623.64</v>
      </c>
      <c r="E35" s="16">
        <v>7175.96</v>
      </c>
      <c r="F35" s="16">
        <v>8110.91</v>
      </c>
      <c r="G35" s="16">
        <v>6780.73</v>
      </c>
      <c r="H35" s="16">
        <v>4998.72</v>
      </c>
      <c r="I35" s="16"/>
      <c r="J35" s="16"/>
      <c r="K35" s="16"/>
      <c r="L35" s="16"/>
      <c r="M35" s="16"/>
      <c r="N35" s="13">
        <f t="shared" si="3"/>
        <v>40111.899999999994</v>
      </c>
    </row>
    <row r="36" spans="1:14" s="26" customFormat="1" ht="15" hidden="1" customHeight="1" x14ac:dyDescent="0.25">
      <c r="A36" s="12" t="s">
        <v>44</v>
      </c>
      <c r="B36" s="13">
        <f>SUM(B37:B39)</f>
        <v>0</v>
      </c>
      <c r="C36" s="13">
        <f t="shared" ref="C36:M36" si="7">SUM(C37:C39)</f>
        <v>0</v>
      </c>
      <c r="D36" s="13">
        <f t="shared" si="7"/>
        <v>0</v>
      </c>
      <c r="E36" s="13">
        <f t="shared" si="7"/>
        <v>0</v>
      </c>
      <c r="F36" s="13">
        <f t="shared" si="7"/>
        <v>0</v>
      </c>
      <c r="G36" s="13">
        <f t="shared" si="7"/>
        <v>0</v>
      </c>
      <c r="H36" s="13">
        <f t="shared" si="7"/>
        <v>0</v>
      </c>
      <c r="I36" s="13">
        <f t="shared" si="7"/>
        <v>0</v>
      </c>
      <c r="J36" s="13">
        <f t="shared" si="7"/>
        <v>0</v>
      </c>
      <c r="K36" s="13">
        <f t="shared" si="7"/>
        <v>0</v>
      </c>
      <c r="L36" s="13">
        <f t="shared" si="7"/>
        <v>0</v>
      </c>
      <c r="M36" s="13">
        <f t="shared" si="7"/>
        <v>0</v>
      </c>
      <c r="N36" s="13">
        <f t="shared" si="3"/>
        <v>0</v>
      </c>
    </row>
    <row r="37" spans="1:14" ht="15" hidden="1" customHeight="1" x14ac:dyDescent="0.25">
      <c r="A37" s="15" t="s">
        <v>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3">
        <f t="shared" si="3"/>
        <v>0</v>
      </c>
    </row>
    <row r="38" spans="1:14" ht="15" hidden="1" customHeight="1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3">
        <f t="shared" si="3"/>
        <v>0</v>
      </c>
    </row>
    <row r="39" spans="1:14" ht="15" hidden="1" customHeight="1" x14ac:dyDescent="0.25">
      <c r="A39" s="15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3">
        <f t="shared" si="3"/>
        <v>0</v>
      </c>
    </row>
    <row r="40" spans="1:14" ht="15" hidden="1" customHeight="1" x14ac:dyDescent="0.2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3">
        <f t="shared" si="3"/>
        <v>0</v>
      </c>
    </row>
    <row r="41" spans="1:14" ht="27.75" customHeight="1" x14ac:dyDescent="0.25">
      <c r="A41" s="28" t="s">
        <v>48</v>
      </c>
      <c r="B41" s="16">
        <v>7286.16</v>
      </c>
      <c r="C41" s="16">
        <v>7781.31</v>
      </c>
      <c r="D41" s="16">
        <v>7737.47</v>
      </c>
      <c r="E41" s="16">
        <v>7711.31</v>
      </c>
      <c r="F41" s="16">
        <v>6468.18</v>
      </c>
      <c r="G41" s="16">
        <v>6821.69</v>
      </c>
      <c r="H41" s="16">
        <v>5458.03</v>
      </c>
      <c r="I41" s="16"/>
      <c r="J41" s="16"/>
      <c r="K41" s="16"/>
      <c r="L41" s="16"/>
      <c r="M41" s="16"/>
      <c r="N41" s="13">
        <f t="shared" si="3"/>
        <v>49264.150000000009</v>
      </c>
    </row>
    <row r="42" spans="1:14" s="27" customFormat="1" hidden="1" x14ac:dyDescent="0.25">
      <c r="A42" s="28" t="s">
        <v>49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3">
        <f t="shared" si="3"/>
        <v>0</v>
      </c>
    </row>
    <row r="43" spans="1:14" ht="15" customHeight="1" x14ac:dyDescent="0.25">
      <c r="A43" s="15" t="s">
        <v>26</v>
      </c>
      <c r="B43" s="23">
        <v>362.62</v>
      </c>
      <c r="C43" s="16">
        <v>286.36</v>
      </c>
      <c r="D43" s="23">
        <v>316.75</v>
      </c>
      <c r="E43" s="23">
        <v>294.85000000000002</v>
      </c>
      <c r="F43" s="23">
        <v>325.22000000000003</v>
      </c>
      <c r="G43" s="23">
        <v>337.36</v>
      </c>
      <c r="H43" s="23">
        <v>286.99</v>
      </c>
      <c r="I43" s="23"/>
      <c r="J43" s="23"/>
      <c r="K43" s="23"/>
      <c r="L43" s="23"/>
      <c r="M43" s="23"/>
      <c r="N43" s="13">
        <f t="shared" si="3"/>
        <v>2210.1499999999996</v>
      </c>
    </row>
    <row r="44" spans="1:14" s="27" customFormat="1" ht="15" customHeight="1" x14ac:dyDescent="0.25">
      <c r="A44" s="15" t="s">
        <v>50</v>
      </c>
      <c r="B44" s="16">
        <v>768</v>
      </c>
      <c r="C44" s="16">
        <v>932</v>
      </c>
      <c r="D44" s="16">
        <v>960</v>
      </c>
      <c r="E44" s="16">
        <v>676</v>
      </c>
      <c r="F44" s="16">
        <v>866</v>
      </c>
      <c r="G44" s="16">
        <v>676</v>
      </c>
      <c r="H44" s="16">
        <v>726</v>
      </c>
      <c r="I44" s="16"/>
      <c r="J44" s="16"/>
      <c r="K44" s="16"/>
      <c r="L44" s="16"/>
      <c r="M44" s="16"/>
      <c r="N44" s="13">
        <f t="shared" si="3"/>
        <v>5604</v>
      </c>
    </row>
    <row r="45" spans="1:14" s="27" customFormat="1" ht="15" hidden="1" customHeight="1" x14ac:dyDescent="0.25">
      <c r="A45" s="15" t="s">
        <v>25</v>
      </c>
      <c r="B45" s="23"/>
      <c r="C45" s="1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3">
        <f t="shared" si="3"/>
        <v>0</v>
      </c>
    </row>
    <row r="46" spans="1:14" ht="15" customHeight="1" x14ac:dyDescent="0.25">
      <c r="A46" s="15" t="s">
        <v>52</v>
      </c>
      <c r="B46" s="16">
        <v>3857.89</v>
      </c>
      <c r="C46" s="16">
        <v>882.78</v>
      </c>
      <c r="D46" s="16">
        <v>882.78</v>
      </c>
      <c r="E46" s="16">
        <v>882.78</v>
      </c>
      <c r="F46" s="16">
        <v>531.62</v>
      </c>
      <c r="G46" s="16">
        <v>614.1</v>
      </c>
      <c r="H46" s="16">
        <v>618.69000000000005</v>
      </c>
      <c r="I46" s="16"/>
      <c r="J46" s="16"/>
      <c r="K46" s="16"/>
      <c r="L46" s="16"/>
      <c r="M46" s="16"/>
      <c r="N46" s="13">
        <f t="shared" si="3"/>
        <v>8270.64</v>
      </c>
    </row>
    <row r="47" spans="1:14" ht="15" customHeight="1" x14ac:dyDescent="0.25">
      <c r="A47" s="15" t="s">
        <v>51</v>
      </c>
      <c r="B47" s="16">
        <v>0</v>
      </c>
      <c r="C47" s="16">
        <v>198</v>
      </c>
      <c r="D47" s="16">
        <v>585.9</v>
      </c>
      <c r="E47" s="16">
        <v>953.51</v>
      </c>
      <c r="F47" s="16">
        <v>612.69000000000005</v>
      </c>
      <c r="G47" s="16">
        <v>428.69</v>
      </c>
      <c r="H47" s="16">
        <v>668.69</v>
      </c>
      <c r="I47" s="16"/>
      <c r="J47" s="16"/>
      <c r="K47" s="16"/>
      <c r="L47" s="16"/>
      <c r="M47" s="16"/>
      <c r="N47" s="13">
        <f t="shared" si="3"/>
        <v>3447.48</v>
      </c>
    </row>
    <row r="48" spans="1:14" ht="15" customHeight="1" x14ac:dyDescent="0.25">
      <c r="A48" s="12" t="s">
        <v>13</v>
      </c>
      <c r="B48" s="13">
        <f>B18+B27+B32+B36+B41+B42+B43+B44+B45+B46+B47</f>
        <v>283349.74</v>
      </c>
      <c r="C48" s="13">
        <f t="shared" ref="C48:M48" si="8">C18+C27+C32+C36+C41+C42+C43+C44+C45+C46+C47</f>
        <v>230939.39999999997</v>
      </c>
      <c r="D48" s="13">
        <f t="shared" si="8"/>
        <v>225418.98</v>
      </c>
      <c r="E48" s="13">
        <f t="shared" si="8"/>
        <v>242270.33000000002</v>
      </c>
      <c r="F48" s="13">
        <f t="shared" si="8"/>
        <v>238026.43</v>
      </c>
      <c r="G48" s="13">
        <f t="shared" si="8"/>
        <v>214395.95</v>
      </c>
      <c r="H48" s="13">
        <f t="shared" si="8"/>
        <v>244387.71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13">
        <f t="shared" si="8"/>
        <v>0</v>
      </c>
      <c r="N48" s="13">
        <f t="shared" si="3"/>
        <v>1678788.5399999998</v>
      </c>
    </row>
    <row r="49" spans="1:14" ht="15" customHeight="1" x14ac:dyDescent="0.25">
      <c r="A49" s="12" t="s">
        <v>27</v>
      </c>
      <c r="B49" s="24">
        <f t="shared" ref="B49:M49" si="9">B15-B48</f>
        <v>-35741.639999999985</v>
      </c>
      <c r="C49" s="34">
        <f t="shared" si="9"/>
        <v>16662.530000000057</v>
      </c>
      <c r="D49" s="24">
        <f t="shared" si="9"/>
        <v>22243.78</v>
      </c>
      <c r="E49" s="24">
        <f t="shared" si="9"/>
        <v>5453.0899999999965</v>
      </c>
      <c r="F49" s="24">
        <f t="shared" si="9"/>
        <v>9820.9000000000233</v>
      </c>
      <c r="G49" s="24">
        <f t="shared" si="9"/>
        <v>33554.920000000013</v>
      </c>
      <c r="H49" s="24">
        <f t="shared" si="9"/>
        <v>3694.4300000000221</v>
      </c>
      <c r="I49" s="24">
        <f t="shared" si="9"/>
        <v>0</v>
      </c>
      <c r="J49" s="24">
        <f t="shared" si="9"/>
        <v>0</v>
      </c>
      <c r="K49" s="24">
        <f t="shared" si="9"/>
        <v>0</v>
      </c>
      <c r="L49" s="24">
        <f t="shared" si="9"/>
        <v>0</v>
      </c>
      <c r="M49" s="24">
        <f t="shared" si="9"/>
        <v>0</v>
      </c>
      <c r="N49" s="13">
        <f t="shared" si="3"/>
        <v>55688.010000000126</v>
      </c>
    </row>
    <row r="50" spans="1:14" s="14" customFormat="1" ht="31.5" customHeight="1" x14ac:dyDescent="0.25">
      <c r="A50" s="12" t="s">
        <v>28</v>
      </c>
      <c r="B50" s="13">
        <f t="shared" ref="B50:M50" si="10">B9+B15-B48</f>
        <v>135873.39000000001</v>
      </c>
      <c r="C50" s="13">
        <f t="shared" si="10"/>
        <v>152535.9200000001</v>
      </c>
      <c r="D50" s="13">
        <f t="shared" si="10"/>
        <v>174779.7000000001</v>
      </c>
      <c r="E50" s="13">
        <f t="shared" si="10"/>
        <v>180232.7900000001</v>
      </c>
      <c r="F50" s="13">
        <f t="shared" si="10"/>
        <v>190053.69000000012</v>
      </c>
      <c r="G50" s="13">
        <f t="shared" si="10"/>
        <v>223608.61000000016</v>
      </c>
      <c r="H50" s="13">
        <f t="shared" si="10"/>
        <v>227303.04000000018</v>
      </c>
      <c r="I50" s="13">
        <f t="shared" si="10"/>
        <v>227303.04000000018</v>
      </c>
      <c r="J50" s="13">
        <f t="shared" si="10"/>
        <v>227303.04000000018</v>
      </c>
      <c r="K50" s="13">
        <f t="shared" si="10"/>
        <v>227303.04000000018</v>
      </c>
      <c r="L50" s="13">
        <f t="shared" si="10"/>
        <v>227303.04000000018</v>
      </c>
      <c r="M50" s="13">
        <f t="shared" si="10"/>
        <v>227303.04000000018</v>
      </c>
      <c r="N50" s="25" t="s">
        <v>15</v>
      </c>
    </row>
    <row r="51" spans="1:14" ht="15" customHeight="1" x14ac:dyDescent="0.25">
      <c r="A51" s="2"/>
    </row>
    <row r="52" spans="1:14" ht="15" customHeight="1" x14ac:dyDescent="0.25">
      <c r="A52" s="2"/>
    </row>
  </sheetData>
  <mergeCells count="4">
    <mergeCell ref="A3:E3"/>
    <mergeCell ref="A5:N5"/>
    <mergeCell ref="A6:N6"/>
    <mergeCell ref="B11:N11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dcterms:created xsi:type="dcterms:W3CDTF">2020-05-11T20:12:16Z</dcterms:created>
  <dcterms:modified xsi:type="dcterms:W3CDTF">2021-08-20T13:21:55Z</dcterms:modified>
</cp:coreProperties>
</file>