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640" windowHeight="11160"/>
  </bookViews>
  <sheets>
    <sheet name="Fluxo de Caixa - 202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/>
  <c r="H36" l="1"/>
  <c r="H9"/>
  <c r="G36"/>
  <c r="F36"/>
  <c r="E36"/>
  <c r="D36"/>
  <c r="C36"/>
  <c r="B36"/>
  <c r="N29"/>
  <c r="N47"/>
  <c r="N46"/>
  <c r="N45"/>
  <c r="N44"/>
  <c r="N43"/>
  <c r="N42"/>
  <c r="N41"/>
  <c r="N40"/>
  <c r="N39"/>
  <c r="N38"/>
  <c r="N37"/>
  <c r="N35"/>
  <c r="N34"/>
  <c r="N33"/>
  <c r="N31"/>
  <c r="N30"/>
  <c r="N26"/>
  <c r="N25"/>
  <c r="N24"/>
  <c r="N23"/>
  <c r="N22"/>
  <c r="N21"/>
  <c r="N20"/>
  <c r="M32"/>
  <c r="L32"/>
  <c r="K32"/>
  <c r="J32"/>
  <c r="I32"/>
  <c r="H32"/>
  <c r="G32"/>
  <c r="F32"/>
  <c r="E32"/>
  <c r="D32"/>
  <c r="C32"/>
  <c r="M28"/>
  <c r="M27" s="1"/>
  <c r="L28"/>
  <c r="L27" s="1"/>
  <c r="K28"/>
  <c r="K27" s="1"/>
  <c r="J28"/>
  <c r="J27" s="1"/>
  <c r="I28"/>
  <c r="I27" s="1"/>
  <c r="H28"/>
  <c r="H27" s="1"/>
  <c r="G28"/>
  <c r="F28"/>
  <c r="F27" s="1"/>
  <c r="E28"/>
  <c r="E27" s="1"/>
  <c r="D28"/>
  <c r="D27" s="1"/>
  <c r="C28"/>
  <c r="G27"/>
  <c r="C27"/>
  <c r="B32"/>
  <c r="B28"/>
  <c r="B27" s="1"/>
  <c r="B18"/>
  <c r="N19"/>
  <c r="N14"/>
  <c r="N13"/>
  <c r="N12"/>
  <c r="C18"/>
  <c r="D18"/>
  <c r="E18"/>
  <c r="F18"/>
  <c r="G18"/>
  <c r="H18"/>
  <c r="I18"/>
  <c r="J18"/>
  <c r="K18"/>
  <c r="L18"/>
  <c r="M18"/>
  <c r="C15"/>
  <c r="D15"/>
  <c r="E15"/>
  <c r="F15"/>
  <c r="G15"/>
  <c r="H15"/>
  <c r="I15"/>
  <c r="J15"/>
  <c r="K15"/>
  <c r="L15"/>
  <c r="M15"/>
  <c r="B15"/>
  <c r="L48" l="1"/>
  <c r="J48"/>
  <c r="J49" s="1"/>
  <c r="M48"/>
  <c r="G48"/>
  <c r="G49" s="1"/>
  <c r="I48"/>
  <c r="I49" s="1"/>
  <c r="H48"/>
  <c r="H49" s="1"/>
  <c r="F48"/>
  <c r="F49" s="1"/>
  <c r="E48"/>
  <c r="E49" s="1"/>
  <c r="D48"/>
  <c r="K48"/>
  <c r="K49" s="1"/>
  <c r="C48"/>
  <c r="C49" s="1"/>
  <c r="N36"/>
  <c r="N32"/>
  <c r="N27"/>
  <c r="N28"/>
  <c r="B48"/>
  <c r="B50" s="1"/>
  <c r="C9" s="1"/>
  <c r="D49"/>
  <c r="M49"/>
  <c r="L49"/>
  <c r="N15"/>
  <c r="N18"/>
  <c r="C50" l="1"/>
  <c r="D50" s="1"/>
  <c r="B49"/>
  <c r="N48"/>
  <c r="N49"/>
  <c r="E9" l="1"/>
  <c r="E50" s="1"/>
  <c r="F9" l="1"/>
  <c r="F50" s="1"/>
  <c r="G9" l="1"/>
  <c r="G50" s="1"/>
  <c r="H50" s="1"/>
  <c r="I50" s="1"/>
  <c r="J50" s="1"/>
  <c r="K50" s="1"/>
  <c r="L50" s="1"/>
  <c r="M50" s="1"/>
</calcChain>
</file>

<file path=xl/sharedStrings.xml><?xml version="1.0" encoding="utf-8"?>
<sst xmlns="http://schemas.openxmlformats.org/spreadsheetml/2006/main" count="57" uniqueCount="54">
  <si>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</si>
  <si>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</si>
  <si>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</si>
  <si>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</si>
  <si>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</si>
  <si>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</si>
  <si>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</si>
  <si>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</si>
  <si>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</si>
  <si>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</si>
  <si>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</si>
  <si>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</si>
  <si>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</si>
  <si>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</si>
  <si>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</si>
  <si>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</si>
  <si>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</si>
  <si>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</si>
  <si>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</si>
  <si>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</si>
  <si>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</si>
  <si>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13º</t>
  </si>
  <si>
    <t>Férias</t>
  </si>
  <si>
    <t>Materiais</t>
  </si>
  <si>
    <t>Investimentos</t>
  </si>
  <si>
    <t>Financeiras</t>
  </si>
  <si>
    <t>Saldo do mês (Receitas-despesas)</t>
  </si>
  <si>
    <t>SALDO FINAL (SD Anterior +Receitas - Despesas)</t>
  </si>
  <si>
    <t>MESES</t>
  </si>
  <si>
    <t>Ordenados</t>
  </si>
  <si>
    <t>Benefícios</t>
  </si>
  <si>
    <t>Horas Extras</t>
  </si>
  <si>
    <t>Encargos Sociais</t>
  </si>
  <si>
    <t>Rescisões com Encargos</t>
  </si>
  <si>
    <t>Outras Despesas com Pessoal</t>
  </si>
  <si>
    <t>Serviços Terceiros (Serviços/Locação Equipamentos)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</si>
  <si>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</si>
  <si>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</si>
  <si>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</si>
  <si>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</si>
  <si>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</si>
  <si>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</si>
  <si>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</si>
  <si>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</si>
  <si>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</si>
  <si>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</si>
  <si>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</si>
  <si>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 (energia, GLP, telefone, água, esgoto, correios )</t>
  </si>
  <si>
    <t>Tributárias</t>
  </si>
  <si>
    <t>Manutenção Predial</t>
  </si>
  <si>
    <t>Outras Despesas</t>
  </si>
  <si>
    <t>Ressarcimento por Rateio</t>
  </si>
  <si>
    <t>DEMONSTRATIVO DO FLUXO DE CAIXA</t>
  </si>
  <si>
    <t>LUCY MONTORO FERNANDÓPOLIS - Período: De jan a ago /2022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</si>
</sst>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43" fontId="0" fillId="0" borderId="10" xfId="42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43" fontId="16" fillId="0" borderId="10" xfId="42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0" xfId="0" applyFont="1"/>
    <xf numFmtId="0" fontId="0" fillId="0" borderId="0" xfId="0"/>
    <xf numFmtId="0" fontId="0" fillId="0" borderId="10" xfId="0" applyBorder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4" fontId="16" fillId="33" borderId="1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0" xfId="42" applyNumberFormat="1" applyFont="1" applyBorder="1" applyAlignment="1">
      <alignment horizontal="right" vertical="center" wrapText="1"/>
    </xf>
    <xf numFmtId="4" fontId="16" fillId="0" borderId="10" xfId="42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Separador de milhares" xfId="42" builtinId="3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962024</xdr:colOff>
      <xdr:row>0</xdr:row>
      <xdr:rowOff>60960</xdr:rowOff>
    </xdr:from>
    <xdr:to>
      <xdr:col>1</xdr:col>
      <xdr:colOff>409575</xdr:colOff>
      <xdr:row>3</xdr:row>
      <xdr:rowOff>171449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D68D3CEF-321A-4D53-8446-8DD2E12D8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2024" y="60960"/>
          <a:ext cx="1981201" cy="68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2"/>
  <sheetViews>
    <sheetView showGridLines="0" tabSelected="1" topLeftCell="A24" workbookViewId="0">
      <selection activeCell="I51" sqref="I51"/>
    </sheetView>
  </sheetViews>
  <sheetFormatPr defaultRowHeight="15"/>
  <cols>
    <col min="1" max="1" width="38" customWidth="1"/>
    <col min="2" max="2" width="11.7109375" customWidth="1"/>
    <col min="3" max="3" width="11.7109375" style="30" customWidth="1"/>
    <col min="4" max="7" width="11.7109375" customWidth="1"/>
    <col min="8" max="8" width="11.7109375" style="30" customWidth="1"/>
    <col min="9" max="9" width="11.7109375" customWidth="1"/>
    <col min="10" max="13" width="11.7109375" hidden="1" customWidth="1"/>
    <col min="14" max="14" width="12.7109375" bestFit="1" customWidth="1"/>
  </cols>
  <sheetData>
    <row r="3" spans="1:14" ht="15" customHeight="1">
      <c r="A3" s="35"/>
      <c r="B3" s="35"/>
      <c r="C3" s="35"/>
      <c r="D3" s="35"/>
      <c r="E3" s="35"/>
    </row>
    <row r="4" spans="1:14" ht="15" customHeight="1">
      <c r="A4" s="1"/>
      <c r="B4" s="1"/>
      <c r="C4" s="29"/>
      <c r="D4" s="1"/>
      <c r="E4" s="1"/>
    </row>
    <row r="5" spans="1:14" ht="15" customHeight="1">
      <c r="A5" s="36" t="s">
        <v>52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 customHeight="1" thickBot="1">
      <c r="A6" s="36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"/>
    </row>
    <row r="8" spans="1:14" ht="15" customHeight="1">
      <c r="A8" s="4" t="s">
        <v>28</v>
      </c>
      <c r="B8" s="4" t="s">
        <v>0</v>
      </c>
      <c r="C8" s="31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31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</row>
    <row r="9" spans="1:14" ht="15" customHeight="1">
      <c r="A9" s="5" t="s">
        <v>13</v>
      </c>
      <c r="B9" s="6">
        <v>118535.11</v>
      </c>
      <c r="C9" s="6">
        <f>B50</f>
        <v>122700.71999999997</v>
      </c>
      <c r="D9" s="6">
        <v>131670.16</v>
      </c>
      <c r="E9" s="6">
        <f>D50</f>
        <v>148421.57999999999</v>
      </c>
      <c r="F9" s="6">
        <f>E50</f>
        <v>129917.6399999999</v>
      </c>
      <c r="G9" s="6">
        <f>F50</f>
        <v>111583.37999999989</v>
      </c>
      <c r="H9" s="6">
        <f>G50</f>
        <v>94760.01999999996</v>
      </c>
      <c r="I9" s="6">
        <v>102217.34</v>
      </c>
      <c r="J9" s="6"/>
      <c r="K9" s="6"/>
      <c r="L9" s="6"/>
      <c r="M9" s="6"/>
      <c r="N9" s="7" t="s">
        <v>14</v>
      </c>
    </row>
    <row r="10" spans="1:14" ht="7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5" customHeight="1">
      <c r="A11" s="11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15" customHeight="1">
      <c r="A12" s="15" t="s">
        <v>16</v>
      </c>
      <c r="B12" s="16">
        <v>274500</v>
      </c>
      <c r="C12" s="16">
        <v>274500</v>
      </c>
      <c r="D12" s="16">
        <v>274500</v>
      </c>
      <c r="E12" s="16">
        <v>274500</v>
      </c>
      <c r="F12" s="16">
        <v>274500</v>
      </c>
      <c r="G12" s="16">
        <v>274500</v>
      </c>
      <c r="H12" s="16">
        <v>274500</v>
      </c>
      <c r="I12" s="16">
        <v>274500</v>
      </c>
      <c r="J12" s="16"/>
      <c r="K12" s="16"/>
      <c r="L12" s="16"/>
      <c r="M12" s="16"/>
      <c r="N12" s="13">
        <f>SUM(B12:M12)</f>
        <v>2196000</v>
      </c>
    </row>
    <row r="13" spans="1:14" ht="15" customHeight="1">
      <c r="A13" s="15" t="s">
        <v>17</v>
      </c>
      <c r="B13" s="16">
        <v>839.32</v>
      </c>
      <c r="C13" s="16">
        <v>1082.8800000000001</v>
      </c>
      <c r="D13" s="16">
        <v>1436.41</v>
      </c>
      <c r="E13" s="16">
        <v>1223.8499999999999</v>
      </c>
      <c r="F13" s="16">
        <v>683.73</v>
      </c>
      <c r="G13" s="16">
        <v>555.21</v>
      </c>
      <c r="H13" s="16">
        <v>1200.6400000000001</v>
      </c>
      <c r="I13" s="16">
        <v>1466.88</v>
      </c>
      <c r="J13" s="16"/>
      <c r="K13" s="16"/>
      <c r="L13" s="16"/>
      <c r="M13" s="16"/>
      <c r="N13" s="13">
        <f>SUM(B13:M13)</f>
        <v>8488.9200000000019</v>
      </c>
    </row>
    <row r="14" spans="1:14" ht="15" hidden="1" customHeight="1">
      <c r="A14" s="15" t="s">
        <v>18</v>
      </c>
      <c r="B14" s="17"/>
      <c r="C14" s="16"/>
      <c r="D14" s="17"/>
      <c r="E14" s="17"/>
      <c r="F14" s="17"/>
      <c r="G14" s="17"/>
      <c r="H14" s="16"/>
      <c r="I14" s="17"/>
      <c r="J14" s="17"/>
      <c r="K14" s="17"/>
      <c r="L14" s="17"/>
      <c r="M14" s="17"/>
      <c r="N14" s="13">
        <f>SUM(B14:M14)</f>
        <v>0</v>
      </c>
    </row>
    <row r="15" spans="1:14" ht="15" customHeight="1">
      <c r="A15" s="12" t="s">
        <v>12</v>
      </c>
      <c r="B15" s="13">
        <f>SUM(B12:B14)</f>
        <v>275339.32</v>
      </c>
      <c r="C15" s="13">
        <f t="shared" ref="C15:N15" si="0">SUM(C12:C14)</f>
        <v>275582.88</v>
      </c>
      <c r="D15" s="13">
        <f t="shared" si="0"/>
        <v>275936.40999999997</v>
      </c>
      <c r="E15" s="13">
        <f t="shared" si="0"/>
        <v>275723.84999999998</v>
      </c>
      <c r="F15" s="13">
        <f t="shared" si="0"/>
        <v>275183.73</v>
      </c>
      <c r="G15" s="13">
        <f t="shared" si="0"/>
        <v>275055.21000000002</v>
      </c>
      <c r="H15" s="13">
        <f t="shared" si="0"/>
        <v>275700.64</v>
      </c>
      <c r="I15" s="13">
        <f t="shared" si="0"/>
        <v>275966.88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2204488.92</v>
      </c>
    </row>
    <row r="16" spans="1:14" ht="8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 customHeight="1">
      <c r="A17" s="21" t="s">
        <v>19</v>
      </c>
      <c r="B17" s="22"/>
      <c r="C17" s="32"/>
      <c r="D17" s="22"/>
      <c r="E17" s="22"/>
      <c r="F17" s="22"/>
      <c r="G17" s="22"/>
      <c r="H17" s="32"/>
      <c r="I17" s="22"/>
      <c r="J17" s="22"/>
      <c r="K17" s="22"/>
      <c r="L17" s="22"/>
      <c r="M17" s="22"/>
      <c r="N17" s="22"/>
    </row>
    <row r="18" spans="1:14" ht="15" customHeight="1">
      <c r="A18" s="12" t="s">
        <v>20</v>
      </c>
      <c r="B18" s="13">
        <f t="shared" ref="B18:N18" si="1">SUM(B19:B26)</f>
        <v>207527.93</v>
      </c>
      <c r="C18" s="13">
        <f t="shared" si="1"/>
        <v>197730.88999999998</v>
      </c>
      <c r="D18" s="13">
        <f t="shared" si="1"/>
        <v>196475.75999999995</v>
      </c>
      <c r="E18" s="13">
        <f t="shared" si="1"/>
        <v>201944.63</v>
      </c>
      <c r="F18" s="13">
        <f t="shared" si="1"/>
        <v>203551.18</v>
      </c>
      <c r="G18" s="13">
        <f t="shared" si="1"/>
        <v>210776.37</v>
      </c>
      <c r="H18" s="13">
        <f t="shared" si="1"/>
        <v>203545.53</v>
      </c>
      <c r="I18" s="13">
        <f t="shared" si="1"/>
        <v>242232.33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1663784.6199999999</v>
      </c>
    </row>
    <row r="19" spans="1:14" ht="15" customHeight="1">
      <c r="A19" s="15" t="s">
        <v>29</v>
      </c>
      <c r="B19" s="16">
        <v>144191.06</v>
      </c>
      <c r="C19" s="16">
        <v>157407.9</v>
      </c>
      <c r="D19" s="16">
        <v>161536.85</v>
      </c>
      <c r="E19" s="16">
        <v>159758.75</v>
      </c>
      <c r="F19" s="16">
        <v>169900.16</v>
      </c>
      <c r="G19" s="16">
        <v>174020.45</v>
      </c>
      <c r="H19" s="16">
        <v>172188.98</v>
      </c>
      <c r="I19" s="16">
        <v>175087.93</v>
      </c>
      <c r="J19" s="16"/>
      <c r="K19" s="16"/>
      <c r="L19" s="16"/>
      <c r="M19" s="16"/>
      <c r="N19" s="13">
        <f>SUM(B19:M19)</f>
        <v>1314092.0799999998</v>
      </c>
    </row>
    <row r="20" spans="1:14" ht="15" customHeight="1">
      <c r="A20" s="15" t="s">
        <v>30</v>
      </c>
      <c r="B20" s="16">
        <v>8383.9</v>
      </c>
      <c r="C20" s="16">
        <v>8383.9</v>
      </c>
      <c r="D20" s="16">
        <v>8241.7999999999993</v>
      </c>
      <c r="E20" s="16">
        <v>8241.7999999999993</v>
      </c>
      <c r="F20" s="16">
        <v>8241.7999999999993</v>
      </c>
      <c r="G20" s="16">
        <v>8241.7999999999993</v>
      </c>
      <c r="H20" s="16">
        <v>8241.7999999999993</v>
      </c>
      <c r="I20" s="16">
        <v>8241.7999999999993</v>
      </c>
      <c r="J20" s="16"/>
      <c r="K20" s="16"/>
      <c r="L20" s="16"/>
      <c r="M20" s="16"/>
      <c r="N20" s="13">
        <f t="shared" ref="N20:N49" si="2">SUM(B20:M20)</f>
        <v>66218.600000000006</v>
      </c>
    </row>
    <row r="21" spans="1:14" ht="15" hidden="1" customHeight="1">
      <c r="A21" s="15" t="s">
        <v>31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/>
      <c r="H21" s="16"/>
      <c r="I21" s="16"/>
      <c r="J21" s="16"/>
      <c r="K21" s="16"/>
      <c r="L21" s="16"/>
      <c r="M21" s="16"/>
      <c r="N21" s="13">
        <f t="shared" si="2"/>
        <v>0</v>
      </c>
    </row>
    <row r="22" spans="1:14" ht="15" customHeight="1">
      <c r="A22" s="15" t="s">
        <v>32</v>
      </c>
      <c r="B22" s="16">
        <v>19346.13</v>
      </c>
      <c r="C22" s="16">
        <v>13687.88</v>
      </c>
      <c r="D22" s="16">
        <v>13699.89</v>
      </c>
      <c r="E22" s="16">
        <v>13783.57</v>
      </c>
      <c r="F22" s="16">
        <v>14831.24</v>
      </c>
      <c r="G22" s="16">
        <v>14886.15</v>
      </c>
      <c r="H22" s="16">
        <v>14903.35</v>
      </c>
      <c r="I22" s="16">
        <v>13928.34</v>
      </c>
      <c r="J22" s="16"/>
      <c r="K22" s="16"/>
      <c r="L22" s="16"/>
      <c r="M22" s="16"/>
      <c r="N22" s="13">
        <f t="shared" si="2"/>
        <v>119066.55</v>
      </c>
    </row>
    <row r="23" spans="1:14" ht="15" customHeight="1">
      <c r="A23" s="15" t="s">
        <v>33</v>
      </c>
      <c r="B23" s="16">
        <v>19923.12</v>
      </c>
      <c r="C23" s="16">
        <v>0</v>
      </c>
      <c r="D23" s="16">
        <v>3828.86</v>
      </c>
      <c r="E23" s="16">
        <v>54.7</v>
      </c>
      <c r="F23" s="16">
        <v>0</v>
      </c>
      <c r="G23" s="16">
        <v>0</v>
      </c>
      <c r="H23" s="16">
        <v>0</v>
      </c>
      <c r="I23" s="16">
        <v>0</v>
      </c>
      <c r="J23" s="16"/>
      <c r="K23" s="16"/>
      <c r="L23" s="16"/>
      <c r="M23" s="16"/>
      <c r="N23" s="13">
        <f t="shared" si="2"/>
        <v>23806.68</v>
      </c>
    </row>
    <row r="24" spans="1:14" ht="15" customHeight="1">
      <c r="A24" s="15" t="s">
        <v>21</v>
      </c>
      <c r="B24" s="16">
        <v>5801.47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/>
      <c r="K24" s="16"/>
      <c r="L24" s="16"/>
      <c r="M24" s="16"/>
      <c r="N24" s="13">
        <f t="shared" si="2"/>
        <v>5801.47</v>
      </c>
    </row>
    <row r="25" spans="1:14" ht="15" customHeight="1">
      <c r="A25" s="15" t="s">
        <v>22</v>
      </c>
      <c r="B25" s="16">
        <v>9882.25</v>
      </c>
      <c r="C25" s="16">
        <v>18251.21</v>
      </c>
      <c r="D25" s="16">
        <v>9168.36</v>
      </c>
      <c r="E25" s="16">
        <v>20105.810000000001</v>
      </c>
      <c r="F25" s="16">
        <v>10577.98</v>
      </c>
      <c r="G25" s="16">
        <v>13627.97</v>
      </c>
      <c r="H25" s="16">
        <v>8211.4</v>
      </c>
      <c r="I25" s="16">
        <v>44974.26</v>
      </c>
      <c r="J25" s="16"/>
      <c r="K25" s="16"/>
      <c r="L25" s="16"/>
      <c r="M25" s="16"/>
      <c r="N25" s="13">
        <f t="shared" si="2"/>
        <v>134799.24</v>
      </c>
    </row>
    <row r="26" spans="1:14" ht="15" hidden="1" customHeight="1">
      <c r="A26" s="15" t="s">
        <v>34</v>
      </c>
      <c r="B26" s="18"/>
      <c r="C26" s="33"/>
      <c r="D26" s="18"/>
      <c r="E26" s="18"/>
      <c r="F26" s="18"/>
      <c r="G26" s="18"/>
      <c r="H26" s="33"/>
      <c r="I26" s="18"/>
      <c r="J26" s="18"/>
      <c r="K26" s="18"/>
      <c r="L26" s="18"/>
      <c r="M26" s="18"/>
      <c r="N26" s="13">
        <f t="shared" si="2"/>
        <v>0</v>
      </c>
    </row>
    <row r="27" spans="1:14" s="26" customFormat="1" ht="15" customHeight="1">
      <c r="A27" s="12" t="s">
        <v>35</v>
      </c>
      <c r="B27" s="13">
        <f>B28+B31</f>
        <v>49955.979999999996</v>
      </c>
      <c r="C27" s="13">
        <f t="shared" ref="C27:M27" si="3">C28+C31</f>
        <v>39964.369999999995</v>
      </c>
      <c r="D27" s="13">
        <f t="shared" si="3"/>
        <v>37649.79</v>
      </c>
      <c r="E27" s="13">
        <f t="shared" si="3"/>
        <v>42377.3</v>
      </c>
      <c r="F27" s="13">
        <f t="shared" si="3"/>
        <v>38655.279999999999</v>
      </c>
      <c r="G27" s="13">
        <f t="shared" si="3"/>
        <v>42830.42</v>
      </c>
      <c r="H27" s="13">
        <f t="shared" si="3"/>
        <v>38249.740000000005</v>
      </c>
      <c r="I27" s="13">
        <f t="shared" si="3"/>
        <v>69738.929999999993</v>
      </c>
      <c r="J27" s="13">
        <f t="shared" si="3"/>
        <v>0</v>
      </c>
      <c r="K27" s="13">
        <f t="shared" si="3"/>
        <v>0</v>
      </c>
      <c r="L27" s="13">
        <f t="shared" si="3"/>
        <v>0</v>
      </c>
      <c r="M27" s="13">
        <f t="shared" si="3"/>
        <v>0</v>
      </c>
      <c r="N27" s="13">
        <f t="shared" si="2"/>
        <v>359421.81</v>
      </c>
    </row>
    <row r="28" spans="1:14" s="26" customFormat="1" ht="15" customHeight="1">
      <c r="A28" s="12" t="s">
        <v>36</v>
      </c>
      <c r="B28" s="13">
        <f>SUM(B29:B30)</f>
        <v>31017.72</v>
      </c>
      <c r="C28" s="13">
        <f t="shared" ref="C28:M28" si="4">SUM(C29:C30)</f>
        <v>23838.98</v>
      </c>
      <c r="D28" s="13">
        <f t="shared" si="4"/>
        <v>21903.55</v>
      </c>
      <c r="E28" s="13">
        <f t="shared" si="4"/>
        <v>26568.74</v>
      </c>
      <c r="F28" s="13">
        <f t="shared" si="4"/>
        <v>20621.32</v>
      </c>
      <c r="G28" s="13">
        <f t="shared" si="4"/>
        <v>23905.16</v>
      </c>
      <c r="H28" s="13">
        <f t="shared" si="4"/>
        <v>24232.560000000001</v>
      </c>
      <c r="I28" s="13">
        <f t="shared" si="4"/>
        <v>45360.36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2"/>
        <v>217448.39</v>
      </c>
    </row>
    <row r="29" spans="1:14" ht="15" customHeight="1">
      <c r="A29" s="15" t="s">
        <v>37</v>
      </c>
      <c r="B29" s="16">
        <v>31017.72</v>
      </c>
      <c r="C29" s="16">
        <v>23838.98</v>
      </c>
      <c r="D29" s="16">
        <v>21903.55</v>
      </c>
      <c r="E29" s="16">
        <v>26568.74</v>
      </c>
      <c r="F29" s="16">
        <v>20621.32</v>
      </c>
      <c r="G29" s="16">
        <v>23905.16</v>
      </c>
      <c r="H29" s="16">
        <v>24232.560000000001</v>
      </c>
      <c r="I29" s="16">
        <v>45360.36</v>
      </c>
      <c r="J29" s="16"/>
      <c r="K29" s="16"/>
      <c r="L29" s="16"/>
      <c r="M29" s="16"/>
      <c r="N29" s="13">
        <f t="shared" si="2"/>
        <v>217448.39</v>
      </c>
    </row>
    <row r="30" spans="1:14" ht="1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3">
        <f t="shared" si="2"/>
        <v>0</v>
      </c>
    </row>
    <row r="31" spans="1:14" ht="15" customHeight="1">
      <c r="A31" s="15" t="s">
        <v>39</v>
      </c>
      <c r="B31" s="16">
        <v>18938.259999999998</v>
      </c>
      <c r="C31" s="16">
        <v>16125.39</v>
      </c>
      <c r="D31" s="16">
        <v>15746.24</v>
      </c>
      <c r="E31" s="16">
        <v>15808.56</v>
      </c>
      <c r="F31" s="16">
        <v>18033.96</v>
      </c>
      <c r="G31" s="16">
        <v>18925.259999999998</v>
      </c>
      <c r="H31" s="16">
        <v>14017.18</v>
      </c>
      <c r="I31" s="16">
        <v>24378.57</v>
      </c>
      <c r="J31" s="16"/>
      <c r="K31" s="16"/>
      <c r="L31" s="16"/>
      <c r="M31" s="16"/>
      <c r="N31" s="13">
        <f t="shared" si="2"/>
        <v>141973.42000000001</v>
      </c>
    </row>
    <row r="32" spans="1:14" s="26" customFormat="1" ht="15" customHeight="1">
      <c r="A32" s="12" t="s">
        <v>23</v>
      </c>
      <c r="B32" s="13">
        <f>SUM(B33:B35)</f>
        <v>3901.0099999999998</v>
      </c>
      <c r="C32" s="13">
        <f t="shared" ref="C32:M32" si="5">SUM(C33:C35)</f>
        <v>14622.91</v>
      </c>
      <c r="D32" s="13">
        <f t="shared" si="5"/>
        <v>12145.31</v>
      </c>
      <c r="E32" s="13">
        <f t="shared" si="5"/>
        <v>12721.4</v>
      </c>
      <c r="F32" s="13">
        <f t="shared" si="5"/>
        <v>12918.28</v>
      </c>
      <c r="G32" s="13">
        <f t="shared" si="5"/>
        <v>22169.09</v>
      </c>
      <c r="H32" s="13">
        <f t="shared" si="5"/>
        <v>17342.599999999999</v>
      </c>
      <c r="I32" s="13">
        <f t="shared" si="5"/>
        <v>38971.619999999995</v>
      </c>
      <c r="J32" s="13">
        <f t="shared" si="5"/>
        <v>0</v>
      </c>
      <c r="K32" s="13">
        <f t="shared" si="5"/>
        <v>0</v>
      </c>
      <c r="L32" s="13">
        <f t="shared" si="5"/>
        <v>0</v>
      </c>
      <c r="M32" s="13">
        <f t="shared" si="5"/>
        <v>0</v>
      </c>
      <c r="N32" s="13">
        <f t="shared" si="2"/>
        <v>134792.22</v>
      </c>
    </row>
    <row r="33" spans="1:14" ht="15" customHeight="1">
      <c r="A33" s="15" t="s">
        <v>40</v>
      </c>
      <c r="B33" s="16">
        <v>631.67999999999995</v>
      </c>
      <c r="C33" s="16">
        <v>2879.52</v>
      </c>
      <c r="D33" s="16">
        <v>1229.58</v>
      </c>
      <c r="E33" s="16">
        <v>2113.65</v>
      </c>
      <c r="F33" s="16">
        <v>2958.52</v>
      </c>
      <c r="G33" s="16">
        <v>3349.41</v>
      </c>
      <c r="H33" s="16">
        <v>3151.25</v>
      </c>
      <c r="I33" s="16">
        <v>11645.14</v>
      </c>
      <c r="J33" s="16"/>
      <c r="K33" s="16"/>
      <c r="L33" s="16"/>
      <c r="M33" s="16"/>
      <c r="N33" s="13">
        <f t="shared" si="2"/>
        <v>27958.75</v>
      </c>
    </row>
    <row r="34" spans="1:14" ht="15" customHeight="1">
      <c r="A34" s="15" t="s">
        <v>41</v>
      </c>
      <c r="B34" s="16">
        <v>0</v>
      </c>
      <c r="C34" s="16">
        <v>2044</v>
      </c>
      <c r="D34" s="16">
        <v>3470</v>
      </c>
      <c r="E34" s="16">
        <v>1855</v>
      </c>
      <c r="F34" s="16">
        <v>2196</v>
      </c>
      <c r="G34" s="16">
        <v>3906.6</v>
      </c>
      <c r="H34" s="16">
        <v>3975.95</v>
      </c>
      <c r="I34" s="16">
        <v>7880.56</v>
      </c>
      <c r="J34" s="16"/>
      <c r="K34" s="16"/>
      <c r="L34" s="16"/>
      <c r="M34" s="16"/>
      <c r="N34" s="13">
        <f t="shared" si="2"/>
        <v>25328.11</v>
      </c>
    </row>
    <row r="35" spans="1:14" ht="15" customHeight="1">
      <c r="A35" s="15" t="s">
        <v>42</v>
      </c>
      <c r="B35" s="16">
        <v>3269.33</v>
      </c>
      <c r="C35" s="16">
        <v>9699.39</v>
      </c>
      <c r="D35" s="16">
        <v>7445.73</v>
      </c>
      <c r="E35" s="16">
        <v>8752.75</v>
      </c>
      <c r="F35" s="16">
        <v>7763.76</v>
      </c>
      <c r="G35" s="16">
        <v>14913.08</v>
      </c>
      <c r="H35" s="16">
        <v>10215.4</v>
      </c>
      <c r="I35" s="16">
        <v>19445.919999999998</v>
      </c>
      <c r="J35" s="16"/>
      <c r="K35" s="16"/>
      <c r="L35" s="16"/>
      <c r="M35" s="16"/>
      <c r="N35" s="13">
        <f t="shared" si="2"/>
        <v>81505.36</v>
      </c>
    </row>
    <row r="36" spans="1:14" s="26" customFormat="1" ht="15" customHeight="1">
      <c r="A36" s="12" t="s">
        <v>43</v>
      </c>
      <c r="B36" s="13">
        <f>SUM(B37:B39)</f>
        <v>0</v>
      </c>
      <c r="C36" s="13">
        <f t="shared" ref="C36:I36" si="6">SUM(C37:C39)</f>
        <v>0</v>
      </c>
      <c r="D36" s="13">
        <f t="shared" si="6"/>
        <v>0</v>
      </c>
      <c r="E36" s="13">
        <f t="shared" si="6"/>
        <v>25571.18</v>
      </c>
      <c r="F36" s="13">
        <f t="shared" si="6"/>
        <v>25571.18</v>
      </c>
      <c r="G36" s="13">
        <f t="shared" si="6"/>
        <v>0</v>
      </c>
      <c r="H36" s="13">
        <f t="shared" si="6"/>
        <v>0</v>
      </c>
      <c r="I36" s="13">
        <f t="shared" si="6"/>
        <v>0</v>
      </c>
      <c r="J36" s="13"/>
      <c r="K36" s="13"/>
      <c r="L36" s="13"/>
      <c r="M36" s="13"/>
      <c r="N36" s="13">
        <f t="shared" si="2"/>
        <v>51142.36</v>
      </c>
    </row>
    <row r="37" spans="1:14" ht="15" customHeight="1">
      <c r="A37" s="15" t="s">
        <v>44</v>
      </c>
      <c r="B37" s="16">
        <v>0</v>
      </c>
      <c r="C37" s="16">
        <v>0</v>
      </c>
      <c r="D37" s="16">
        <v>0</v>
      </c>
      <c r="E37" s="16">
        <v>25571.18</v>
      </c>
      <c r="F37" s="16">
        <v>25571.18</v>
      </c>
      <c r="G37" s="16">
        <v>0</v>
      </c>
      <c r="H37" s="16">
        <v>0</v>
      </c>
      <c r="I37" s="16">
        <v>0</v>
      </c>
      <c r="J37" s="16"/>
      <c r="K37" s="16"/>
      <c r="L37" s="16"/>
      <c r="M37" s="16"/>
      <c r="N37" s="13">
        <f t="shared" si="2"/>
        <v>51142.36</v>
      </c>
    </row>
    <row r="38" spans="1:14" ht="15" hidden="1" customHeight="1">
      <c r="A38" s="15" t="s">
        <v>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3">
        <f t="shared" si="2"/>
        <v>0</v>
      </c>
    </row>
    <row r="39" spans="1:14" ht="15" hidden="1" customHeight="1">
      <c r="A39" s="15" t="s">
        <v>46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3">
        <f t="shared" si="2"/>
        <v>0</v>
      </c>
    </row>
    <row r="40" spans="1:14" ht="15" hidden="1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3">
        <f t="shared" si="2"/>
        <v>0</v>
      </c>
    </row>
    <row r="41" spans="1:14" ht="27.75" customHeight="1">
      <c r="A41" s="28" t="s">
        <v>47</v>
      </c>
      <c r="B41" s="16">
        <v>7113.21</v>
      </c>
      <c r="C41" s="16">
        <v>7814.04</v>
      </c>
      <c r="D41" s="16">
        <v>8173.61</v>
      </c>
      <c r="E41" s="16">
        <v>4305.1499999999996</v>
      </c>
      <c r="F41" s="16">
        <v>7800.52</v>
      </c>
      <c r="G41" s="16">
        <v>8996.2199999999993</v>
      </c>
      <c r="H41" s="16">
        <v>5798.96</v>
      </c>
      <c r="I41" s="16">
        <v>5178.4399999999996</v>
      </c>
      <c r="J41" s="16"/>
      <c r="K41" s="16"/>
      <c r="L41" s="16"/>
      <c r="M41" s="16"/>
      <c r="N41" s="13">
        <f t="shared" si="2"/>
        <v>55180.15</v>
      </c>
    </row>
    <row r="42" spans="1:14" s="27" customFormat="1">
      <c r="A42" s="28" t="s">
        <v>48</v>
      </c>
      <c r="B42" s="16">
        <v>0</v>
      </c>
      <c r="C42" s="16">
        <v>0</v>
      </c>
      <c r="D42" s="16">
        <v>0</v>
      </c>
      <c r="E42" s="16">
        <v>0</v>
      </c>
      <c r="F42" s="16">
        <v>117.02</v>
      </c>
      <c r="G42" s="16">
        <v>69.08</v>
      </c>
      <c r="H42" s="16">
        <v>161.56</v>
      </c>
      <c r="I42" s="16">
        <v>108.94</v>
      </c>
      <c r="J42" s="16"/>
      <c r="K42" s="16"/>
      <c r="L42" s="16"/>
      <c r="M42" s="16"/>
      <c r="N42" s="13">
        <f t="shared" si="2"/>
        <v>456.59999999999997</v>
      </c>
    </row>
    <row r="43" spans="1:14" ht="15" customHeight="1">
      <c r="A43" s="15" t="s">
        <v>25</v>
      </c>
      <c r="B43" s="23">
        <v>273.45</v>
      </c>
      <c r="C43" s="16">
        <v>261.25</v>
      </c>
      <c r="D43" s="23">
        <v>243.14</v>
      </c>
      <c r="E43" s="16">
        <v>238</v>
      </c>
      <c r="F43" s="23">
        <v>243.24</v>
      </c>
      <c r="G43" s="23">
        <v>323.58</v>
      </c>
      <c r="H43" s="16">
        <v>316</v>
      </c>
      <c r="I43" s="23">
        <v>360.27</v>
      </c>
      <c r="J43" s="23"/>
      <c r="K43" s="23"/>
      <c r="L43" s="23"/>
      <c r="M43" s="23"/>
      <c r="N43" s="13">
        <f t="shared" si="2"/>
        <v>2258.9299999999998</v>
      </c>
    </row>
    <row r="44" spans="1:14" s="27" customFormat="1" ht="15" customHeight="1">
      <c r="A44" s="15" t="s">
        <v>49</v>
      </c>
      <c r="B44" s="16">
        <v>1346</v>
      </c>
      <c r="C44" s="16">
        <v>5261</v>
      </c>
      <c r="D44" s="16">
        <v>2516</v>
      </c>
      <c r="E44" s="16">
        <v>4172</v>
      </c>
      <c r="F44" s="16">
        <v>1221</v>
      </c>
      <c r="G44" s="16">
        <v>3277.6</v>
      </c>
      <c r="H44" s="16">
        <v>676</v>
      </c>
      <c r="I44" s="16">
        <v>766</v>
      </c>
      <c r="J44" s="16"/>
      <c r="K44" s="16"/>
      <c r="L44" s="16"/>
      <c r="M44" s="16"/>
      <c r="N44" s="13">
        <f t="shared" si="2"/>
        <v>19235.599999999999</v>
      </c>
    </row>
    <row r="45" spans="1:14" s="27" customFormat="1" ht="15" customHeight="1">
      <c r="A45" s="15" t="s">
        <v>24</v>
      </c>
      <c r="B45" s="16">
        <v>0</v>
      </c>
      <c r="C45" s="16">
        <v>0</v>
      </c>
      <c r="D45" s="16">
        <v>0</v>
      </c>
      <c r="E45" s="16">
        <v>0</v>
      </c>
      <c r="F45" s="16">
        <v>960</v>
      </c>
      <c r="G45" s="16">
        <v>305</v>
      </c>
      <c r="H45" s="16">
        <v>0</v>
      </c>
      <c r="I45" s="16">
        <v>0</v>
      </c>
      <c r="J45" s="23"/>
      <c r="K45" s="23"/>
      <c r="L45" s="23"/>
      <c r="M45" s="16"/>
      <c r="N45" s="13">
        <f t="shared" si="2"/>
        <v>1265</v>
      </c>
    </row>
    <row r="46" spans="1:14" ht="15" customHeight="1">
      <c r="A46" s="15" t="s">
        <v>51</v>
      </c>
      <c r="B46" s="16">
        <v>760.13</v>
      </c>
      <c r="C46" s="16">
        <v>902.98</v>
      </c>
      <c r="D46" s="16">
        <v>902.98</v>
      </c>
      <c r="E46" s="16">
        <v>1208.27</v>
      </c>
      <c r="F46" s="16">
        <v>1239.8599999999999</v>
      </c>
      <c r="G46" s="16">
        <v>1232.98</v>
      </c>
      <c r="H46" s="16">
        <v>1220.5</v>
      </c>
      <c r="I46" s="16">
        <v>1234.06</v>
      </c>
      <c r="J46" s="16"/>
      <c r="K46" s="16"/>
      <c r="L46" s="16"/>
      <c r="M46" s="16"/>
      <c r="N46" s="13">
        <f t="shared" si="2"/>
        <v>8701.76</v>
      </c>
    </row>
    <row r="47" spans="1:14" ht="15" customHeight="1">
      <c r="A47" s="15" t="s">
        <v>50</v>
      </c>
      <c r="B47" s="16">
        <v>296</v>
      </c>
      <c r="C47" s="16">
        <v>56</v>
      </c>
      <c r="D47" s="16">
        <v>1078.4000000000001</v>
      </c>
      <c r="E47" s="16">
        <v>1689.86</v>
      </c>
      <c r="F47" s="16">
        <v>1240.43</v>
      </c>
      <c r="G47" s="16">
        <v>1898.23</v>
      </c>
      <c r="H47" s="16">
        <v>932.43</v>
      </c>
      <c r="I47" s="16">
        <v>1238.17</v>
      </c>
      <c r="J47" s="16"/>
      <c r="K47" s="16"/>
      <c r="L47" s="16"/>
      <c r="M47" s="16"/>
      <c r="N47" s="13">
        <f t="shared" si="2"/>
        <v>8429.52</v>
      </c>
    </row>
    <row r="48" spans="1:14" ht="15" customHeight="1">
      <c r="A48" s="12" t="s">
        <v>12</v>
      </c>
      <c r="B48" s="13">
        <f>B18+B27+B32+B36+B41+B42+B43+B44+B45+B46+B47</f>
        <v>271173.71000000002</v>
      </c>
      <c r="C48" s="13">
        <f t="shared" ref="C48:M48" si="7">C18+C27+C32+C36+C41+C42+C43+C44+C45+C46+C47</f>
        <v>266613.43999999994</v>
      </c>
      <c r="D48" s="13">
        <f t="shared" si="7"/>
        <v>259184.98999999996</v>
      </c>
      <c r="E48" s="13">
        <f t="shared" si="7"/>
        <v>294227.79000000004</v>
      </c>
      <c r="F48" s="13">
        <f t="shared" si="7"/>
        <v>293517.99</v>
      </c>
      <c r="G48" s="13">
        <f t="shared" si="7"/>
        <v>291878.56999999995</v>
      </c>
      <c r="H48" s="13">
        <f t="shared" si="7"/>
        <v>268243.32</v>
      </c>
      <c r="I48" s="13">
        <f t="shared" si="7"/>
        <v>359828.76</v>
      </c>
      <c r="J48" s="13">
        <f t="shared" si="7"/>
        <v>0</v>
      </c>
      <c r="K48" s="13">
        <f t="shared" si="7"/>
        <v>0</v>
      </c>
      <c r="L48" s="13">
        <f t="shared" si="7"/>
        <v>0</v>
      </c>
      <c r="M48" s="13">
        <f t="shared" si="7"/>
        <v>0</v>
      </c>
      <c r="N48" s="13">
        <f t="shared" si="2"/>
        <v>2304668.5699999998</v>
      </c>
    </row>
    <row r="49" spans="1:14" ht="15" customHeight="1">
      <c r="A49" s="12" t="s">
        <v>26</v>
      </c>
      <c r="B49" s="24">
        <f t="shared" ref="B49:M49" si="8">B15-B48</f>
        <v>4165.609999999986</v>
      </c>
      <c r="C49" s="34">
        <f t="shared" si="8"/>
        <v>8969.4400000000605</v>
      </c>
      <c r="D49" s="24">
        <f t="shared" si="8"/>
        <v>16751.420000000013</v>
      </c>
      <c r="E49" s="24">
        <f t="shared" si="8"/>
        <v>-18503.940000000061</v>
      </c>
      <c r="F49" s="24">
        <f t="shared" si="8"/>
        <v>-18334.260000000009</v>
      </c>
      <c r="G49" s="24">
        <f t="shared" si="8"/>
        <v>-16823.359999999928</v>
      </c>
      <c r="H49" s="34">
        <f t="shared" si="8"/>
        <v>7457.320000000007</v>
      </c>
      <c r="I49" s="24">
        <f t="shared" si="8"/>
        <v>-83861.88</v>
      </c>
      <c r="J49" s="24">
        <f t="shared" si="8"/>
        <v>0</v>
      </c>
      <c r="K49" s="24">
        <f t="shared" si="8"/>
        <v>0</v>
      </c>
      <c r="L49" s="24">
        <f t="shared" si="8"/>
        <v>0</v>
      </c>
      <c r="M49" s="24">
        <f t="shared" si="8"/>
        <v>0</v>
      </c>
      <c r="N49" s="13">
        <f t="shared" si="2"/>
        <v>-100179.64999999994</v>
      </c>
    </row>
    <row r="50" spans="1:14" s="14" customFormat="1" ht="31.5" customHeight="1">
      <c r="A50" s="12" t="s">
        <v>27</v>
      </c>
      <c r="B50" s="13">
        <f t="shared" ref="B50:M50" si="9">B9+B15-B48</f>
        <v>122700.71999999997</v>
      </c>
      <c r="C50" s="13">
        <f t="shared" si="9"/>
        <v>131670.16000000003</v>
      </c>
      <c r="D50" s="13">
        <f t="shared" si="9"/>
        <v>148421.57999999999</v>
      </c>
      <c r="E50" s="13">
        <f t="shared" si="9"/>
        <v>129917.6399999999</v>
      </c>
      <c r="F50" s="13">
        <f t="shared" si="9"/>
        <v>111583.37999999989</v>
      </c>
      <c r="G50" s="13">
        <f t="shared" si="9"/>
        <v>94760.01999999996</v>
      </c>
      <c r="H50" s="13">
        <f t="shared" si="9"/>
        <v>102217.33999999997</v>
      </c>
      <c r="I50" s="13">
        <f t="shared" si="9"/>
        <v>18355.459999999963</v>
      </c>
      <c r="J50" s="13">
        <f t="shared" si="9"/>
        <v>0</v>
      </c>
      <c r="K50" s="13">
        <f t="shared" si="9"/>
        <v>0</v>
      </c>
      <c r="L50" s="13">
        <f t="shared" si="9"/>
        <v>0</v>
      </c>
      <c r="M50" s="13">
        <f t="shared" si="9"/>
        <v>0</v>
      </c>
      <c r="N50" s="25" t="s">
        <v>14</v>
      </c>
    </row>
    <row r="51" spans="1:14" ht="15" customHeight="1">
      <c r="A51" s="2"/>
    </row>
    <row r="52" spans="1:14" ht="15" customHeight="1">
      <c r="A52" s="2"/>
    </row>
  </sheetData>
  <mergeCells count="4">
    <mergeCell ref="A3:E3"/>
    <mergeCell ref="A5:N5"/>
    <mergeCell ref="A6:N6"/>
    <mergeCell ref="B11:N11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edsilva</cp:lastModifiedBy>
  <dcterms:created xsi:type="dcterms:W3CDTF">2020-05-11T20:12:16Z</dcterms:created>
  <dcterms:modified xsi:type="dcterms:W3CDTF">2022-09-22T14:40:28Z</dcterms:modified>
</cp:coreProperties>
</file>