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ma_\Documents\Portal Transparência\SRLM\07 - Prestadores de Serviços\"/>
    </mc:Choice>
  </mc:AlternateContent>
  <xr:revisionPtr revIDLastSave="0" documentId="13_ncr:1_{6F7B6E6D-82D9-45E8-9E47-5A5EB1E2ED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6" r:id="rId1"/>
  </sheets>
  <definedNames>
    <definedName name="_xlnm.Print_Area" localSheetId="0">'2020'!$A$1:$R$70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6" l="1"/>
  <c r="L59" i="6"/>
  <c r="L60" i="6" s="1"/>
  <c r="Q60" i="6"/>
  <c r="P60" i="6"/>
  <c r="O60" i="6"/>
  <c r="N60" i="6"/>
  <c r="M60" i="6"/>
  <c r="K60" i="6"/>
  <c r="J60" i="6"/>
  <c r="I60" i="6"/>
  <c r="H60" i="6"/>
  <c r="G60" i="6"/>
  <c r="F60" i="6"/>
  <c r="R59" i="6"/>
  <c r="N20" i="6"/>
  <c r="Q39" i="6"/>
  <c r="P39" i="6"/>
  <c r="O39" i="6"/>
  <c r="N39" i="6"/>
  <c r="M39" i="6"/>
  <c r="L39" i="6"/>
  <c r="K39" i="6"/>
  <c r="J39" i="6"/>
  <c r="I39" i="6"/>
  <c r="H39" i="6"/>
  <c r="G39" i="6"/>
  <c r="F39" i="6"/>
  <c r="R38" i="6"/>
  <c r="N19" i="6"/>
  <c r="R60" i="6" l="1"/>
  <c r="R39" i="6"/>
  <c r="J35" i="6"/>
  <c r="K35" i="6"/>
  <c r="L35" i="6"/>
  <c r="M35" i="6"/>
  <c r="N35" i="6"/>
  <c r="O35" i="6"/>
  <c r="P35" i="6"/>
  <c r="Q35" i="6"/>
  <c r="G35" i="6"/>
  <c r="H35" i="6"/>
  <c r="I35" i="6"/>
  <c r="F35" i="6"/>
  <c r="R35" i="6" l="1"/>
  <c r="R51" i="6"/>
  <c r="I52" i="6"/>
  <c r="H52" i="6"/>
  <c r="G52" i="6"/>
  <c r="F52" i="6"/>
  <c r="I22" i="6"/>
  <c r="I12" i="6"/>
  <c r="R67" i="6"/>
  <c r="R55" i="6"/>
  <c r="R47" i="6"/>
  <c r="R43" i="6"/>
  <c r="R29" i="6"/>
  <c r="R25" i="6"/>
  <c r="R21" i="6"/>
  <c r="R20" i="6"/>
  <c r="R19" i="6"/>
  <c r="R15" i="6"/>
  <c r="R11" i="6"/>
  <c r="R10" i="6"/>
  <c r="R9" i="6"/>
  <c r="R8" i="6"/>
  <c r="R33" i="6"/>
  <c r="H22" i="6"/>
  <c r="H12" i="6"/>
  <c r="G12" i="6"/>
  <c r="G22" i="6"/>
  <c r="F22" i="6"/>
  <c r="F30" i="6"/>
  <c r="F16" i="6"/>
  <c r="F68" i="6"/>
  <c r="F56" i="6"/>
  <c r="F48" i="6"/>
  <c r="F44" i="6"/>
  <c r="F26" i="6"/>
  <c r="G48" i="6"/>
  <c r="H48" i="6"/>
  <c r="I48" i="6"/>
  <c r="J48" i="6"/>
  <c r="K48" i="6"/>
  <c r="L48" i="6"/>
  <c r="M48" i="6"/>
  <c r="N48" i="6"/>
  <c r="O48" i="6"/>
  <c r="P48" i="6"/>
  <c r="Q48" i="6"/>
  <c r="G44" i="6"/>
  <c r="H44" i="6"/>
  <c r="I44" i="6"/>
  <c r="J44" i="6"/>
  <c r="K44" i="6"/>
  <c r="L44" i="6"/>
  <c r="M44" i="6"/>
  <c r="N44" i="6"/>
  <c r="O44" i="6"/>
  <c r="P44" i="6"/>
  <c r="Q44" i="6"/>
  <c r="F64" i="6"/>
  <c r="F12" i="6"/>
  <c r="R34" i="6"/>
  <c r="Q12" i="6"/>
  <c r="P68" i="6"/>
  <c r="P64" i="6"/>
  <c r="P52" i="6"/>
  <c r="P22" i="6"/>
  <c r="P12" i="6"/>
  <c r="O22" i="6"/>
  <c r="O12" i="6"/>
  <c r="M64" i="6"/>
  <c r="M22" i="6"/>
  <c r="L16" i="6"/>
  <c r="L22" i="6"/>
  <c r="L52" i="6"/>
  <c r="L56" i="6"/>
  <c r="L68" i="6"/>
  <c r="L64" i="6"/>
  <c r="L12" i="6"/>
  <c r="K68" i="6"/>
  <c r="K56" i="6"/>
  <c r="K52" i="6"/>
  <c r="K30" i="6"/>
  <c r="K26" i="6"/>
  <c r="K22" i="6"/>
  <c r="K16" i="6"/>
  <c r="K64" i="6"/>
  <c r="K12" i="6"/>
  <c r="J64" i="6"/>
  <c r="J12" i="6"/>
  <c r="I64" i="6"/>
  <c r="H64" i="6"/>
  <c r="Q64" i="6"/>
  <c r="Q22" i="6"/>
  <c r="Q16" i="6"/>
  <c r="O64" i="6"/>
  <c r="N22" i="6"/>
  <c r="N16" i="6"/>
  <c r="N12" i="6"/>
  <c r="M16" i="6"/>
  <c r="J56" i="6"/>
  <c r="M56" i="6"/>
  <c r="N56" i="6"/>
  <c r="O56" i="6"/>
  <c r="P56" i="6"/>
  <c r="Q56" i="6"/>
  <c r="I56" i="6"/>
  <c r="G56" i="6"/>
  <c r="H56" i="6"/>
  <c r="J22" i="6"/>
  <c r="G16" i="6"/>
  <c r="H16" i="6"/>
  <c r="I16" i="6"/>
  <c r="J16" i="6"/>
  <c r="O16" i="6"/>
  <c r="P16" i="6"/>
  <c r="M12" i="6"/>
  <c r="G26" i="6"/>
  <c r="H26" i="6"/>
  <c r="I26" i="6"/>
  <c r="J26" i="6"/>
  <c r="L26" i="6"/>
  <c r="M26" i="6"/>
  <c r="N26" i="6"/>
  <c r="O26" i="6"/>
  <c r="P26" i="6"/>
  <c r="Q26" i="6"/>
  <c r="G30" i="6"/>
  <c r="H30" i="6"/>
  <c r="N30" i="6"/>
  <c r="I30" i="6"/>
  <c r="J30" i="6"/>
  <c r="L30" i="6"/>
  <c r="M30" i="6"/>
  <c r="O30" i="6"/>
  <c r="P30" i="6"/>
  <c r="Q30" i="6"/>
  <c r="M52" i="6"/>
  <c r="N52" i="6"/>
  <c r="O52" i="6"/>
  <c r="Q52" i="6"/>
  <c r="G68" i="6"/>
  <c r="H68" i="6"/>
  <c r="I68" i="6"/>
  <c r="J68" i="6"/>
  <c r="M68" i="6"/>
  <c r="N68" i="6"/>
  <c r="O68" i="6"/>
  <c r="Q68" i="6"/>
  <c r="G64" i="6"/>
  <c r="N64" i="6"/>
  <c r="R63" i="6"/>
  <c r="R26" i="6" l="1"/>
  <c r="R16" i="6"/>
  <c r="R44" i="6"/>
  <c r="R22" i="6"/>
  <c r="R48" i="6"/>
  <c r="R68" i="6"/>
  <c r="R64" i="6"/>
  <c r="R56" i="6"/>
  <c r="R30" i="6"/>
  <c r="R12" i="6"/>
  <c r="J52" i="6"/>
  <c r="R52" i="6" s="1"/>
</calcChain>
</file>

<file path=xl/sharedStrings.xml><?xml version="1.0" encoding="utf-8"?>
<sst xmlns="http://schemas.openxmlformats.org/spreadsheetml/2006/main" count="118" uniqueCount="96">
  <si>
    <t>Total</t>
  </si>
  <si>
    <t>FEVEREIRO</t>
  </si>
  <si>
    <t>JANEIRO</t>
  </si>
  <si>
    <t>Serviços de Processamento de Dados</t>
  </si>
  <si>
    <t>Serviços de Auditoria</t>
  </si>
  <si>
    <t>Data da Contratação</t>
  </si>
  <si>
    <t>Data do Aditivo</t>
  </si>
  <si>
    <t>Nome do Fornecedor</t>
  </si>
  <si>
    <t>Objeto do Contrato</t>
  </si>
  <si>
    <t>xxxxxxxxxx</t>
  </si>
  <si>
    <t>Auditoria Contábil</t>
  </si>
  <si>
    <t>01.07.2010</t>
  </si>
  <si>
    <t>31.08.2009</t>
  </si>
  <si>
    <t>02.12.2009</t>
  </si>
  <si>
    <t>Serviços Médicos</t>
  </si>
  <si>
    <t>01.04.2012</t>
  </si>
  <si>
    <t>Reprodução de Documentos</t>
  </si>
  <si>
    <t>Telecomunições e Internet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</si>
  <si>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</si>
  <si>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</si>
  <si>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</si>
  <si>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</si>
  <si>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</si>
  <si>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</si>
  <si>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</si>
  <si>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</si>
  <si>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</si>
  <si>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</si>
  <si>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Serviços de Coleta de Lixo Hospitalar</t>
  </si>
  <si>
    <t>Serviços de Reprodução de Documentos</t>
  </si>
  <si>
    <t>10.883.685/0001-15</t>
  </si>
  <si>
    <t>Telecomunicações (Internet)</t>
  </si>
  <si>
    <t>08.517.361/0001-11</t>
  </si>
  <si>
    <t>Alberto Francisco Costa ME</t>
  </si>
  <si>
    <t>O.M.I. Comércio e Manutenção de Equipamentos de Informática Ltda ME</t>
  </si>
  <si>
    <t>Seguros</t>
  </si>
  <si>
    <t>Seguro Predial</t>
  </si>
  <si>
    <t>61.198.164/0001-60</t>
  </si>
  <si>
    <t>PORTO SEGURO COMPANHIA DE SEGUROS GERAIS</t>
  </si>
  <si>
    <t>CNPJ</t>
  </si>
  <si>
    <t>Serviços de Manutenção Predial</t>
  </si>
  <si>
    <t>Guizzo Controle de Vetores e Pragas EIRELLI - EPP</t>
  </si>
  <si>
    <t>22.688.290/0001-40</t>
  </si>
  <si>
    <t>Serviços de Desinsetização</t>
  </si>
  <si>
    <t>Salutem Soluções Tecnologicas Ltda</t>
  </si>
  <si>
    <t>29.582.037/0001-57</t>
  </si>
  <si>
    <t>TOTAL</t>
  </si>
  <si>
    <t>Serviço de controle de vetores, pragas, limpeza e higienização de caixas d'agua</t>
  </si>
  <si>
    <t>Serviço de coleta, transporte, tratamento e disposição final de resíduos de serviços de saúde</t>
  </si>
  <si>
    <t>Lollo Comércio de Equipamentos Eletrônicos Ltda - EPP</t>
  </si>
  <si>
    <t>07.330.659/0001-55</t>
  </si>
  <si>
    <t>Monitoramento, recebimento e arquivamento de imagem</t>
  </si>
  <si>
    <t>Monitoramento eletrônico de alarme por GPRS</t>
  </si>
  <si>
    <t>Philips Clinical Informatics - Sistemas de Informação Ltda</t>
  </si>
  <si>
    <t>01.950.338/0001-77</t>
  </si>
  <si>
    <t>Cessão de direito de uso de software e outras avenças (Tasy)</t>
  </si>
  <si>
    <t>V. M. Vaz Eireli (Lynx Elevadores)</t>
  </si>
  <si>
    <t>14.926.817/0001-08</t>
  </si>
  <si>
    <t>Manutenção preventiva e corretiva para elevador de 2 (duas) paradas, hidráulico.</t>
  </si>
  <si>
    <t>Benez &amp; Benez Serviços Médicos Ltda</t>
  </si>
  <si>
    <t>13.859.958/0001-84</t>
  </si>
  <si>
    <t>Sreviços autônomos médicos de fisiatria e responsabilidade técnica</t>
  </si>
  <si>
    <t>C S M - Serviços Médicos Ltda - ME</t>
  </si>
  <si>
    <t>19.983.879/0001-67</t>
  </si>
  <si>
    <t>Fisiatria</t>
  </si>
  <si>
    <t>Clinica de Ortopedia, Fisiatria e Medicina Esportiva Ltda - Epp</t>
  </si>
  <si>
    <t>65.707.838/0001-65</t>
  </si>
  <si>
    <t>Consultoria Médica Fisiatria</t>
  </si>
  <si>
    <t>Serviços de Monitoramento - Imagem e Alarme</t>
  </si>
  <si>
    <t>Mejan Soluções Sustentáveis LTDA - ME</t>
  </si>
  <si>
    <t>13.350.700/0001-58</t>
  </si>
  <si>
    <t>Cessão de impressoras multifuncionais a laser e despesas de reprodução de documentos</t>
  </si>
  <si>
    <t>Fascina &amp; Fascina Transporte Ltda</t>
  </si>
  <si>
    <t>03.590.482/0001-75</t>
  </si>
  <si>
    <t>Prestação de Serviços Especializados de Transporte Rodoviário de Cadeiras de Rodas</t>
  </si>
  <si>
    <t>Serviços de Transporte de Cadeiras de Rodas</t>
  </si>
  <si>
    <t>Plis Inteligência em Tecnologia Ltda - ME</t>
  </si>
  <si>
    <t>08.941.645/0001-30</t>
  </si>
  <si>
    <t>Fornecimento de Conectividade IP (internet)</t>
  </si>
  <si>
    <t>Fornecimento e implantação de software para gestão informatizada das informações de dados dos serviços de saúde, denominado "Salutem Ambulatorial"</t>
  </si>
  <si>
    <t>Contrato de prestação de serviço de software para digitalização e certificação digital de prontuários eletrônicos denominado "Salutem Doc"</t>
  </si>
  <si>
    <t>Serviços de manutenção em relógio de ponto</t>
  </si>
  <si>
    <t>Calejon &amp; Calejon Ltda - ME</t>
  </si>
  <si>
    <t>07.205.546/0001-28</t>
  </si>
  <si>
    <t>Serviços de manutenção de relógio de ponto e seu correspondente software</t>
  </si>
  <si>
    <t>RELAÇÃO DE CONTRATOS EM 2019</t>
  </si>
  <si>
    <t>Serviços de Manutenção de Ar-condicionado</t>
  </si>
  <si>
    <t>Climacold Ar Condicionado Fernandópolis Ltda - ME</t>
  </si>
  <si>
    <t>17.728.393/0001-57</t>
  </si>
  <si>
    <t>Prestação de serviços de assistência técnica e manutenção preventiva de aparelhos de ar-condicionados</t>
  </si>
  <si>
    <t>Serviços de Saúde Ocupacional</t>
  </si>
  <si>
    <t>MSO - Medicina em Saúde Ocupacional S/S Ltda</t>
  </si>
  <si>
    <t>02.197.402/0001-53</t>
  </si>
  <si>
    <t>Prestação de Serviços de elaboração e implementação do PCMSO - Programa de Controle Médico de Saúde Ocupacional, PPRA - Programa de Prevenção de Riscos Ambientais e Asessoria em Segurança do Trabalho.</t>
  </si>
  <si>
    <t>Murilo Lopes da Silva ME</t>
  </si>
  <si>
    <t>20.911.767/0001-80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</si>
</sst>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8">
    <xf numFmtId="0" fontId="0" fillId="0" borderId="0" xfId="0"/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165" fontId="4" fillId="0" borderId="1" xfId="0" applyNumberFormat="1" applyFont="1" applyFill="1" applyBorder="1"/>
    <xf numFmtId="165" fontId="4" fillId="2" borderId="1" xfId="0" applyNumberFormat="1" applyFont="1" applyFill="1" applyBorder="1"/>
    <xf numFmtId="165" fontId="4" fillId="2" borderId="2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5" fillId="2" borderId="2" xfId="0" applyFont="1" applyFill="1" applyBorder="1" applyAlignment="1">
      <alignment wrapText="1"/>
    </xf>
    <xf numFmtId="0" fontId="4" fillId="0" borderId="0" xfId="0" applyFont="1" applyBorder="1"/>
    <xf numFmtId="165" fontId="4" fillId="0" borderId="5" xfId="0" applyNumberFormat="1" applyFont="1" applyFill="1" applyBorder="1" applyAlignment="1">
      <alignment wrapText="1"/>
    </xf>
    <xf numFmtId="0" fontId="4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6" applyFont="1" applyFill="1" applyBorder="1" applyAlignment="1">
      <alignment vertical="center" wrapText="1"/>
    </xf>
    <xf numFmtId="164" fontId="6" fillId="0" borderId="1" xfId="6" applyFont="1" applyFill="1" applyBorder="1" applyAlignment="1">
      <alignment vertical="center" wrapText="1"/>
    </xf>
    <xf numFmtId="164" fontId="6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64" fontId="5" fillId="2" borderId="1" xfId="6" applyFont="1" applyFill="1" applyBorder="1" applyAlignment="1">
      <alignment vertical="center" wrapText="1"/>
    </xf>
    <xf numFmtId="164" fontId="4" fillId="0" borderId="1" xfId="6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center" vertical="center"/>
    </xf>
    <xf numFmtId="164" fontId="6" fillId="0" borderId="1" xfId="6" applyFont="1" applyFill="1" applyBorder="1" applyAlignment="1">
      <alignment horizontal="center" vertical="center"/>
    </xf>
    <xf numFmtId="164" fontId="4" fillId="0" borderId="1" xfId="6" applyFont="1" applyFill="1" applyBorder="1" applyAlignment="1">
      <alignment vertical="center"/>
    </xf>
    <xf numFmtId="164" fontId="6" fillId="0" borderId="1" xfId="6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4" fontId="4" fillId="0" borderId="1" xfId="6" applyFont="1" applyFill="1" applyBorder="1" applyAlignment="1">
      <alignment horizontal="left" vertical="center" wrapText="1"/>
    </xf>
    <xf numFmtId="164" fontId="8" fillId="0" borderId="1" xfId="6" applyFont="1" applyFill="1" applyBorder="1" applyAlignment="1">
      <alignment horizontal="center" vertical="center" wrapText="1"/>
    </xf>
    <xf numFmtId="164" fontId="8" fillId="2" borderId="1" xfId="6" applyFont="1" applyFill="1" applyBorder="1" applyAlignment="1">
      <alignment horizontal="center" vertical="center" wrapText="1"/>
    </xf>
    <xf numFmtId="164" fontId="7" fillId="2" borderId="6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6" applyFont="1" applyAlignment="1">
      <alignment vertical="center"/>
    </xf>
    <xf numFmtId="164" fontId="4" fillId="0" borderId="0" xfId="6" applyFont="1" applyFill="1" applyAlignment="1">
      <alignment horizontal="center" vertical="center"/>
    </xf>
    <xf numFmtId="164" fontId="5" fillId="0" borderId="0" xfId="6" applyFont="1" applyFill="1" applyAlignment="1">
      <alignment horizontal="center" vertical="center"/>
    </xf>
    <xf numFmtId="164" fontId="5" fillId="0" borderId="0" xfId="6" applyFont="1" applyFill="1" applyBorder="1" applyAlignment="1">
      <alignment vertical="center" wrapText="1"/>
    </xf>
    <xf numFmtId="164" fontId="4" fillId="0" borderId="0" xfId="6" applyFont="1" applyFill="1" applyBorder="1" applyAlignment="1">
      <alignment vertical="center" wrapText="1"/>
    </xf>
    <xf numFmtId="164" fontId="5" fillId="2" borderId="1" xfId="6" applyFont="1" applyFill="1" applyBorder="1" applyAlignment="1">
      <alignment vertical="center"/>
    </xf>
    <xf numFmtId="164" fontId="7" fillId="0" borderId="0" xfId="6" applyFont="1" applyFill="1" applyBorder="1" applyAlignment="1">
      <alignment vertical="center"/>
    </xf>
    <xf numFmtId="164" fontId="5" fillId="0" borderId="0" xfId="6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4" fontId="4" fillId="3" borderId="1" xfId="6" applyFont="1" applyFill="1" applyBorder="1" applyAlignment="1">
      <alignment horizontal="center" vertical="center" wrapText="1"/>
    </xf>
    <xf numFmtId="164" fontId="6" fillId="3" borderId="1" xfId="6" applyFont="1" applyFill="1" applyBorder="1" applyAlignment="1">
      <alignment horizontal="center" vertical="center" wrapText="1"/>
    </xf>
    <xf numFmtId="164" fontId="6" fillId="3" borderId="1" xfId="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 2" xfId="2" xr:uid="{00000000-0005-0000-0000-000002000000}"/>
    <cellStyle name="Normal 3" xfId="3" xr:uid="{00000000-0005-0000-0000-000003000000}"/>
    <cellStyle name="Separador de milhares 2" xfId="4" xr:uid="{00000000-0005-0000-0000-000004000000}"/>
    <cellStyle name="Separador de milhares 3" xfId="5" xr:uid="{00000000-0005-0000-0000-000005000000}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73573</xdr:colOff>
      <xdr:row>0</xdr:row>
      <xdr:rowOff>0</xdr:rowOff>
    </xdr:from>
    <xdr:to>
      <xdr:col>3</xdr:col>
      <xdr:colOff>279348</xdr:colOff>
      <xdr:row>4</xdr:row>
      <xdr:rowOff>94855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15078C-2E0D-48EC-A1D1-9A4AAE6E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73" y="0"/>
          <a:ext cx="1572120" cy="67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Y70"/>
  <sheetViews>
    <sheetView showGridLines="0" tabSelected="1" topLeftCell="C1" zoomScale="145" zoomScaleNormal="145" workbookViewId="0">
      <pane ySplit="6" topLeftCell="A12" activePane="bottomLeft" state="frozen"/>
      <selection activeCell="C1" sqref="C1"/>
      <selection pane="bottomLeft" activeCell="C15" sqref="C15"/>
    </sheetView>
  </sheetViews>
  <sheetFormatPr defaultColWidth="9.109375" defaultRowHeight="10.199999999999999" x14ac:dyDescent="0.2"/>
  <cols>
    <col min="1" max="1" width="11.33203125" style="1" hidden="1" customWidth="1"/>
    <col min="2" max="2" width="14.88671875" style="2" hidden="1" customWidth="1"/>
    <col min="3" max="3" width="19.88671875" style="62" customWidth="1"/>
    <col min="4" max="4" width="16" style="71" customWidth="1"/>
    <col min="5" max="5" width="19.88671875" style="62" customWidth="1"/>
    <col min="6" max="8" width="9.33203125" style="63" customWidth="1"/>
    <col min="9" max="9" width="10.6640625" style="63" customWidth="1"/>
    <col min="10" max="11" width="10.6640625" style="64" customWidth="1"/>
    <col min="12" max="12" width="11.44140625" style="64" customWidth="1"/>
    <col min="13" max="15" width="10.6640625" style="64" customWidth="1"/>
    <col min="16" max="16" width="12.33203125" style="64" customWidth="1"/>
    <col min="17" max="17" width="10.6640625" style="64" customWidth="1"/>
    <col min="18" max="18" width="10.6640625" style="65" customWidth="1"/>
    <col min="19" max="16384" width="9.109375" style="3"/>
  </cols>
  <sheetData>
    <row r="2" spans="1:18" ht="15" customHeight="1" x14ac:dyDescent="0.2">
      <c r="C2" s="87" t="s">
        <v>85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2">
      <c r="E3" s="54"/>
    </row>
    <row r="4" spans="1:18" x14ac:dyDescent="0.2"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6" spans="1:18" ht="13.2" customHeight="1" x14ac:dyDescent="0.2">
      <c r="A6" s="23" t="s">
        <v>5</v>
      </c>
      <c r="B6" s="23" t="s">
        <v>6</v>
      </c>
      <c r="C6" s="53" t="s">
        <v>7</v>
      </c>
      <c r="D6" s="22" t="s">
        <v>39</v>
      </c>
      <c r="E6" s="53" t="s">
        <v>8</v>
      </c>
      <c r="F6" s="50" t="s">
        <v>2</v>
      </c>
      <c r="G6" s="50" t="s">
        <v>1</v>
      </c>
      <c r="H6" s="50" t="s">
        <v>18</v>
      </c>
      <c r="I6" s="50" t="s">
        <v>19</v>
      </c>
      <c r="J6" s="50" t="s">
        <v>20</v>
      </c>
      <c r="K6" s="50" t="s">
        <v>21</v>
      </c>
      <c r="L6" s="50" t="s">
        <v>22</v>
      </c>
      <c r="M6" s="50" t="s">
        <v>23</v>
      </c>
      <c r="N6" s="50" t="s">
        <v>24</v>
      </c>
      <c r="O6" s="50" t="s">
        <v>25</v>
      </c>
      <c r="P6" s="50" t="s">
        <v>26</v>
      </c>
      <c r="Q6" s="50" t="s">
        <v>27</v>
      </c>
      <c r="R6" s="50" t="s">
        <v>46</v>
      </c>
    </row>
    <row r="7" spans="1:18" s="4" customFormat="1" ht="11.25" customHeight="1" x14ac:dyDescent="0.2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4" customFormat="1" ht="30.6" x14ac:dyDescent="0.2">
      <c r="A8" s="5"/>
      <c r="B8" s="5"/>
      <c r="C8" s="92" t="s">
        <v>53</v>
      </c>
      <c r="D8" s="72" t="s">
        <v>54</v>
      </c>
      <c r="E8" s="26" t="s">
        <v>55</v>
      </c>
      <c r="F8" s="27">
        <v>1853</v>
      </c>
      <c r="G8" s="27">
        <v>1853</v>
      </c>
      <c r="H8" s="27">
        <v>1853</v>
      </c>
      <c r="I8" s="27">
        <v>1853</v>
      </c>
      <c r="J8" s="27">
        <v>1853</v>
      </c>
      <c r="K8" s="27">
        <v>1853</v>
      </c>
      <c r="L8" s="27">
        <v>1853</v>
      </c>
      <c r="M8" s="27">
        <v>1853</v>
      </c>
      <c r="N8" s="27">
        <v>1853</v>
      </c>
      <c r="O8" s="27">
        <v>1853</v>
      </c>
      <c r="P8" s="27">
        <v>1853</v>
      </c>
      <c r="Q8" s="29">
        <v>1926.75</v>
      </c>
      <c r="R8" s="48">
        <f t="shared" ref="R8:R12" si="0">SUM(F8:Q8)</f>
        <v>22309.75</v>
      </c>
    </row>
    <row r="9" spans="1:18" ht="71.400000000000006" x14ac:dyDescent="0.2">
      <c r="A9" s="6"/>
      <c r="B9" s="6"/>
      <c r="C9" s="92" t="s">
        <v>44</v>
      </c>
      <c r="D9" s="72" t="s">
        <v>45</v>
      </c>
      <c r="E9" s="26" t="s">
        <v>79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9">
        <v>0</v>
      </c>
      <c r="L9" s="29">
        <v>0</v>
      </c>
      <c r="M9" s="29">
        <v>0</v>
      </c>
      <c r="N9" s="29">
        <v>19250</v>
      </c>
      <c r="O9" s="29">
        <v>9250</v>
      </c>
      <c r="P9" s="29">
        <v>9250</v>
      </c>
      <c r="Q9" s="29">
        <v>9250</v>
      </c>
      <c r="R9" s="48">
        <f t="shared" si="0"/>
        <v>47000</v>
      </c>
    </row>
    <row r="10" spans="1:18" ht="61.2" x14ac:dyDescent="0.2">
      <c r="A10" s="6"/>
      <c r="B10" s="6"/>
      <c r="C10" s="92" t="s">
        <v>44</v>
      </c>
      <c r="D10" s="72" t="s">
        <v>45</v>
      </c>
      <c r="E10" s="34" t="s">
        <v>80</v>
      </c>
      <c r="F10" s="27">
        <v>7150</v>
      </c>
      <c r="G10" s="27">
        <v>7150</v>
      </c>
      <c r="H10" s="27">
        <v>7150</v>
      </c>
      <c r="I10" s="27">
        <v>7150</v>
      </c>
      <c r="J10" s="27">
        <v>7150</v>
      </c>
      <c r="K10" s="27">
        <v>7150</v>
      </c>
      <c r="L10" s="27">
        <v>7150</v>
      </c>
      <c r="M10" s="27">
        <v>7150</v>
      </c>
      <c r="N10" s="27">
        <v>7150</v>
      </c>
      <c r="O10" s="27">
        <v>7150</v>
      </c>
      <c r="P10" s="27">
        <v>7150</v>
      </c>
      <c r="Q10" s="27">
        <v>7150</v>
      </c>
      <c r="R10" s="48">
        <f t="shared" si="0"/>
        <v>85800</v>
      </c>
    </row>
    <row r="11" spans="1:18" x14ac:dyDescent="0.2">
      <c r="A11" s="6" t="s">
        <v>13</v>
      </c>
      <c r="B11" s="6" t="s">
        <v>9</v>
      </c>
      <c r="C11" s="25"/>
      <c r="D11" s="72"/>
      <c r="E11" s="34"/>
      <c r="F11" s="27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48">
        <f t="shared" si="0"/>
        <v>0</v>
      </c>
    </row>
    <row r="12" spans="1:18" s="4" customFormat="1" x14ac:dyDescent="0.2">
      <c r="A12" s="5"/>
      <c r="B12" s="51"/>
      <c r="C12" s="55" t="s">
        <v>0</v>
      </c>
      <c r="D12" s="73"/>
      <c r="E12" s="55"/>
      <c r="F12" s="39">
        <f t="shared" ref="F12:Q12" si="1">SUM(F8:F11)</f>
        <v>9003</v>
      </c>
      <c r="G12" s="39">
        <f t="shared" si="1"/>
        <v>9003</v>
      </c>
      <c r="H12" s="39">
        <f t="shared" si="1"/>
        <v>9003</v>
      </c>
      <c r="I12" s="39">
        <f t="shared" si="1"/>
        <v>9003</v>
      </c>
      <c r="J12" s="39">
        <f t="shared" si="1"/>
        <v>9003</v>
      </c>
      <c r="K12" s="39">
        <f t="shared" si="1"/>
        <v>9003</v>
      </c>
      <c r="L12" s="39">
        <f t="shared" si="1"/>
        <v>9003</v>
      </c>
      <c r="M12" s="39">
        <f t="shared" si="1"/>
        <v>9003</v>
      </c>
      <c r="N12" s="39">
        <f t="shared" si="1"/>
        <v>28253</v>
      </c>
      <c r="O12" s="39">
        <f t="shared" si="1"/>
        <v>18253</v>
      </c>
      <c r="P12" s="39">
        <f t="shared" si="1"/>
        <v>18253</v>
      </c>
      <c r="Q12" s="39">
        <f t="shared" si="1"/>
        <v>18326.75</v>
      </c>
      <c r="R12" s="49">
        <f t="shared" si="0"/>
        <v>155109.75</v>
      </c>
    </row>
    <row r="13" spans="1:18" x14ac:dyDescent="0.2">
      <c r="A13" s="7"/>
      <c r="B13" s="18"/>
      <c r="C13" s="56"/>
      <c r="D13" s="74"/>
      <c r="E13" s="5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11.25" customHeight="1" x14ac:dyDescent="0.2">
      <c r="A14" s="89" t="s">
        <v>40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s="8" customFormat="1" ht="30.6" x14ac:dyDescent="0.2">
      <c r="A15" s="5"/>
      <c r="B15" s="5"/>
      <c r="C15" s="25" t="s">
        <v>56</v>
      </c>
      <c r="D15" s="75" t="s">
        <v>57</v>
      </c>
      <c r="E15" s="26" t="s">
        <v>58</v>
      </c>
      <c r="F15" s="27">
        <v>550</v>
      </c>
      <c r="G15" s="27">
        <v>550</v>
      </c>
      <c r="H15" s="27">
        <v>550</v>
      </c>
      <c r="I15" s="27">
        <v>550</v>
      </c>
      <c r="J15" s="27">
        <v>550</v>
      </c>
      <c r="K15" s="27">
        <v>550</v>
      </c>
      <c r="L15" s="27">
        <v>550</v>
      </c>
      <c r="M15" s="27">
        <v>550</v>
      </c>
      <c r="N15" s="27">
        <v>550</v>
      </c>
      <c r="O15" s="27">
        <v>550</v>
      </c>
      <c r="P15" s="27">
        <v>550</v>
      </c>
      <c r="Q15" s="27">
        <v>550</v>
      </c>
      <c r="R15" s="48">
        <f>SUM(F15:Q15)</f>
        <v>6600</v>
      </c>
    </row>
    <row r="16" spans="1:18" s="4" customFormat="1" x14ac:dyDescent="0.2">
      <c r="A16" s="5"/>
      <c r="B16" s="5"/>
      <c r="C16" s="55" t="s">
        <v>0</v>
      </c>
      <c r="D16" s="73"/>
      <c r="E16" s="55"/>
      <c r="F16" s="39">
        <f>SUM(F15:F15)</f>
        <v>550</v>
      </c>
      <c r="G16" s="39">
        <f t="shared" ref="G16:Q16" si="2">SUM(G15:G15)</f>
        <v>550</v>
      </c>
      <c r="H16" s="39">
        <f t="shared" si="2"/>
        <v>550</v>
      </c>
      <c r="I16" s="39">
        <f t="shared" si="2"/>
        <v>550</v>
      </c>
      <c r="J16" s="39">
        <f t="shared" si="2"/>
        <v>550</v>
      </c>
      <c r="K16" s="39">
        <f t="shared" si="2"/>
        <v>550</v>
      </c>
      <c r="L16" s="39">
        <f t="shared" si="2"/>
        <v>550</v>
      </c>
      <c r="M16" s="39">
        <f t="shared" si="2"/>
        <v>550</v>
      </c>
      <c r="N16" s="39">
        <f t="shared" si="2"/>
        <v>550</v>
      </c>
      <c r="O16" s="39">
        <f t="shared" si="2"/>
        <v>550</v>
      </c>
      <c r="P16" s="39">
        <f t="shared" si="2"/>
        <v>550</v>
      </c>
      <c r="Q16" s="39">
        <f t="shared" si="2"/>
        <v>550</v>
      </c>
      <c r="R16" s="49">
        <f>SUM(F16:Q16)</f>
        <v>6600</v>
      </c>
    </row>
    <row r="17" spans="1:69" x14ac:dyDescent="0.2">
      <c r="A17" s="11"/>
      <c r="B17" s="12"/>
      <c r="C17" s="56"/>
      <c r="D17" s="74"/>
      <c r="E17" s="5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69" ht="11.25" customHeight="1" x14ac:dyDescent="0.2">
      <c r="A18" s="89" t="s"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69" s="4" customFormat="1" ht="30.6" x14ac:dyDescent="0.2">
      <c r="A19" s="5" t="s">
        <v>15</v>
      </c>
      <c r="B19" s="5" t="s">
        <v>9</v>
      </c>
      <c r="C19" s="25" t="s">
        <v>59</v>
      </c>
      <c r="D19" s="72" t="s">
        <v>60</v>
      </c>
      <c r="E19" s="26" t="s">
        <v>61</v>
      </c>
      <c r="F19" s="27">
        <v>10800</v>
      </c>
      <c r="G19" s="28">
        <v>13200</v>
      </c>
      <c r="H19" s="28">
        <v>12000</v>
      </c>
      <c r="I19" s="29">
        <v>11400</v>
      </c>
      <c r="J19" s="29">
        <v>12600</v>
      </c>
      <c r="K19" s="29">
        <v>12600</v>
      </c>
      <c r="L19" s="29">
        <v>10800</v>
      </c>
      <c r="M19" s="29">
        <v>12600</v>
      </c>
      <c r="N19" s="29">
        <f>13200+12600</f>
        <v>25800</v>
      </c>
      <c r="O19" s="29">
        <v>13800</v>
      </c>
      <c r="P19" s="29">
        <v>11400</v>
      </c>
      <c r="Q19" s="29">
        <v>12000</v>
      </c>
      <c r="R19" s="48">
        <f t="shared" ref="R19:R22" si="3">SUM(F19:Q19)</f>
        <v>159000</v>
      </c>
    </row>
    <row r="20" spans="1:69" s="4" customFormat="1" ht="20.399999999999999" x14ac:dyDescent="0.2">
      <c r="A20" s="5"/>
      <c r="B20" s="5"/>
      <c r="C20" s="25" t="s">
        <v>62</v>
      </c>
      <c r="D20" s="72" t="s">
        <v>63</v>
      </c>
      <c r="E20" s="26" t="s">
        <v>64</v>
      </c>
      <c r="F20" s="40">
        <v>10880</v>
      </c>
      <c r="G20" s="28">
        <v>13600</v>
      </c>
      <c r="H20" s="28">
        <v>10880</v>
      </c>
      <c r="I20" s="29">
        <v>10880</v>
      </c>
      <c r="J20" s="29">
        <v>10880</v>
      </c>
      <c r="K20" s="29">
        <v>10880</v>
      </c>
      <c r="L20" s="29">
        <v>9520</v>
      </c>
      <c r="M20" s="29">
        <v>12240</v>
      </c>
      <c r="N20" s="29">
        <f>12240+10880</f>
        <v>23120</v>
      </c>
      <c r="O20" s="29">
        <v>13600</v>
      </c>
      <c r="P20" s="29">
        <v>10880</v>
      </c>
      <c r="Q20" s="29">
        <v>9520</v>
      </c>
      <c r="R20" s="48">
        <f t="shared" si="3"/>
        <v>146880</v>
      </c>
    </row>
    <row r="21" spans="1:69" s="4" customFormat="1" ht="30.6" x14ac:dyDescent="0.2">
      <c r="A21" s="5"/>
      <c r="B21" s="5"/>
      <c r="C21" s="25" t="s">
        <v>65</v>
      </c>
      <c r="D21" s="72" t="s">
        <v>66</v>
      </c>
      <c r="E21" s="26" t="s">
        <v>67</v>
      </c>
      <c r="F21" s="27">
        <v>6000</v>
      </c>
      <c r="G21" s="27">
        <v>6000</v>
      </c>
      <c r="H21" s="27">
        <v>6000</v>
      </c>
      <c r="I21" s="27">
        <v>6000</v>
      </c>
      <c r="J21" s="27">
        <v>6000</v>
      </c>
      <c r="K21" s="27">
        <v>6000</v>
      </c>
      <c r="L21" s="27">
        <v>6000</v>
      </c>
      <c r="M21" s="27">
        <v>6000</v>
      </c>
      <c r="N21" s="27">
        <v>12000</v>
      </c>
      <c r="O21" s="27">
        <v>6000</v>
      </c>
      <c r="P21" s="27">
        <v>6000</v>
      </c>
      <c r="Q21" s="27">
        <v>6000</v>
      </c>
      <c r="R21" s="48">
        <f t="shared" si="3"/>
        <v>78000</v>
      </c>
    </row>
    <row r="22" spans="1:69" s="4" customFormat="1" x14ac:dyDescent="0.2">
      <c r="A22" s="5"/>
      <c r="B22" s="5"/>
      <c r="C22" s="55" t="s">
        <v>0</v>
      </c>
      <c r="D22" s="73"/>
      <c r="E22" s="55"/>
      <c r="F22" s="39">
        <f t="shared" ref="F22:Q22" si="4">SUM(F19:F21)</f>
        <v>27680</v>
      </c>
      <c r="G22" s="39">
        <f t="shared" si="4"/>
        <v>32800</v>
      </c>
      <c r="H22" s="39">
        <f t="shared" si="4"/>
        <v>28880</v>
      </c>
      <c r="I22" s="39">
        <f t="shared" si="4"/>
        <v>28280</v>
      </c>
      <c r="J22" s="39">
        <f t="shared" si="4"/>
        <v>29480</v>
      </c>
      <c r="K22" s="39">
        <f t="shared" si="4"/>
        <v>29480</v>
      </c>
      <c r="L22" s="39">
        <f t="shared" si="4"/>
        <v>26320</v>
      </c>
      <c r="M22" s="39">
        <f t="shared" si="4"/>
        <v>30840</v>
      </c>
      <c r="N22" s="39">
        <f t="shared" si="4"/>
        <v>60920</v>
      </c>
      <c r="O22" s="39">
        <f t="shared" si="4"/>
        <v>33400</v>
      </c>
      <c r="P22" s="39">
        <f t="shared" si="4"/>
        <v>28280</v>
      </c>
      <c r="Q22" s="39">
        <f t="shared" si="4"/>
        <v>27520</v>
      </c>
      <c r="R22" s="49">
        <f t="shared" si="3"/>
        <v>383880</v>
      </c>
    </row>
    <row r="23" spans="1:69" s="5" customFormat="1" x14ac:dyDescent="0.2">
      <c r="A23" s="13"/>
      <c r="B23" s="14"/>
      <c r="C23" s="57"/>
      <c r="D23" s="77"/>
      <c r="E23" s="5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0"/>
    </row>
    <row r="24" spans="1:69" ht="11.25" customHeight="1" x14ac:dyDescent="0.2">
      <c r="A24" s="89" t="s">
        <v>81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69" s="4" customFormat="1" ht="30.6" x14ac:dyDescent="0.2">
      <c r="A25" s="5"/>
      <c r="B25" s="5"/>
      <c r="C25" s="92" t="s">
        <v>82</v>
      </c>
      <c r="D25" s="72" t="s">
        <v>83</v>
      </c>
      <c r="E25" s="26" t="s">
        <v>84</v>
      </c>
      <c r="F25" s="27">
        <v>200</v>
      </c>
      <c r="G25" s="27">
        <v>200</v>
      </c>
      <c r="H25" s="27">
        <v>200</v>
      </c>
      <c r="I25" s="27">
        <v>200</v>
      </c>
      <c r="J25" s="27">
        <v>200</v>
      </c>
      <c r="K25" s="27">
        <v>200</v>
      </c>
      <c r="L25" s="27">
        <v>200</v>
      </c>
      <c r="M25" s="27">
        <v>200</v>
      </c>
      <c r="N25" s="27">
        <v>200</v>
      </c>
      <c r="O25" s="27">
        <v>200</v>
      </c>
      <c r="P25" s="27">
        <v>200</v>
      </c>
      <c r="Q25" s="27">
        <v>200</v>
      </c>
      <c r="R25" s="48">
        <f>SUM(F25:Q25)</f>
        <v>2400</v>
      </c>
    </row>
    <row r="26" spans="1:69" s="4" customFormat="1" x14ac:dyDescent="0.2">
      <c r="A26" s="5"/>
      <c r="B26" s="5"/>
      <c r="C26" s="55" t="s">
        <v>0</v>
      </c>
      <c r="D26" s="73"/>
      <c r="E26" s="55"/>
      <c r="F26" s="39">
        <f>SUM(F25)</f>
        <v>200</v>
      </c>
      <c r="G26" s="39">
        <f t="shared" ref="G26:Q26" si="5">SUM(G25)</f>
        <v>200</v>
      </c>
      <c r="H26" s="39">
        <f t="shared" si="5"/>
        <v>200</v>
      </c>
      <c r="I26" s="39">
        <f t="shared" si="5"/>
        <v>200</v>
      </c>
      <c r="J26" s="39">
        <f t="shared" si="5"/>
        <v>200</v>
      </c>
      <c r="K26" s="39">
        <f>SUM(K25)</f>
        <v>200</v>
      </c>
      <c r="L26" s="39">
        <f t="shared" si="5"/>
        <v>200</v>
      </c>
      <c r="M26" s="39">
        <f t="shared" si="5"/>
        <v>200</v>
      </c>
      <c r="N26" s="39">
        <f t="shared" si="5"/>
        <v>200</v>
      </c>
      <c r="O26" s="39">
        <f t="shared" si="5"/>
        <v>200</v>
      </c>
      <c r="P26" s="39">
        <f t="shared" si="5"/>
        <v>200</v>
      </c>
      <c r="Q26" s="39">
        <f t="shared" si="5"/>
        <v>200</v>
      </c>
      <c r="R26" s="49">
        <f>SUM(F26:Q26)</f>
        <v>2400</v>
      </c>
    </row>
    <row r="27" spans="1:69" s="5" customFormat="1" x14ac:dyDescent="0.2">
      <c r="A27" s="13"/>
      <c r="B27" s="14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20"/>
    </row>
    <row r="28" spans="1:69" ht="11.25" customHeight="1" x14ac:dyDescent="0.2">
      <c r="A28" s="89" t="s">
        <v>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9" s="4" customFormat="1" x14ac:dyDescent="0.2">
      <c r="A29" s="5"/>
      <c r="B29" s="5"/>
      <c r="C29" s="92" t="s">
        <v>33</v>
      </c>
      <c r="D29" s="72" t="s">
        <v>30</v>
      </c>
      <c r="E29" s="26" t="s">
        <v>10</v>
      </c>
      <c r="F29" s="27">
        <v>613.79999999999995</v>
      </c>
      <c r="G29" s="27">
        <v>613.79999999999995</v>
      </c>
      <c r="H29" s="27">
        <v>613.79999999999995</v>
      </c>
      <c r="I29" s="27">
        <v>613.79999999999995</v>
      </c>
      <c r="J29" s="27">
        <v>613.79999999999995</v>
      </c>
      <c r="K29" s="27">
        <v>613.79999999999995</v>
      </c>
      <c r="L29" s="27">
        <v>613.79999999999995</v>
      </c>
      <c r="M29" s="27">
        <v>613.79999999999995</v>
      </c>
      <c r="N29" s="27">
        <v>613.79999999999995</v>
      </c>
      <c r="O29" s="27">
        <v>613.79999999999995</v>
      </c>
      <c r="P29" s="29">
        <v>0</v>
      </c>
      <c r="Q29" s="29"/>
      <c r="R29" s="48">
        <f>SUM(F29:Q29)</f>
        <v>6138.0000000000009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</row>
    <row r="30" spans="1:69" s="4" customFormat="1" x14ac:dyDescent="0.2">
      <c r="A30" s="5"/>
      <c r="B30" s="5"/>
      <c r="C30" s="55" t="s">
        <v>0</v>
      </c>
      <c r="D30" s="73"/>
      <c r="E30" s="55"/>
      <c r="F30" s="39">
        <f>SUM(F29)</f>
        <v>613.79999999999995</v>
      </c>
      <c r="G30" s="39">
        <f>SUM(G29)</f>
        <v>613.79999999999995</v>
      </c>
      <c r="H30" s="39">
        <f t="shared" ref="H30:Q30" si="6">SUM(H29)</f>
        <v>613.79999999999995</v>
      </c>
      <c r="I30" s="39">
        <f t="shared" si="6"/>
        <v>613.79999999999995</v>
      </c>
      <c r="J30" s="39">
        <f t="shared" si="6"/>
        <v>613.79999999999995</v>
      </c>
      <c r="K30" s="39">
        <f>SUM(K29)</f>
        <v>613.79999999999995</v>
      </c>
      <c r="L30" s="39">
        <f t="shared" si="6"/>
        <v>613.79999999999995</v>
      </c>
      <c r="M30" s="39">
        <f t="shared" si="6"/>
        <v>613.79999999999995</v>
      </c>
      <c r="N30" s="39">
        <f t="shared" si="6"/>
        <v>613.79999999999995</v>
      </c>
      <c r="O30" s="39">
        <f t="shared" si="6"/>
        <v>613.79999999999995</v>
      </c>
      <c r="P30" s="39">
        <f t="shared" si="6"/>
        <v>0</v>
      </c>
      <c r="Q30" s="39">
        <f t="shared" si="6"/>
        <v>0</v>
      </c>
      <c r="R30" s="49">
        <f>SUM(F30:Q30)</f>
        <v>6138.0000000000009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9" s="5" customFormat="1" x14ac:dyDescent="0.2">
      <c r="A31" s="13"/>
      <c r="B31" s="14"/>
      <c r="C31" s="57"/>
      <c r="D31" s="77"/>
      <c r="E31" s="5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20"/>
    </row>
    <row r="32" spans="1:69" ht="11.25" customHeight="1" x14ac:dyDescent="0.2">
      <c r="A32" s="89" t="s">
        <v>68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107" s="4" customFormat="1" ht="30.6" x14ac:dyDescent="0.2">
      <c r="A33" s="5"/>
      <c r="B33" s="5"/>
      <c r="C33" s="25" t="s">
        <v>49</v>
      </c>
      <c r="D33" s="72" t="s">
        <v>50</v>
      </c>
      <c r="E33" s="25" t="s">
        <v>51</v>
      </c>
      <c r="F33" s="27">
        <v>374.33</v>
      </c>
      <c r="G33" s="27">
        <v>374.33</v>
      </c>
      <c r="H33" s="27">
        <v>374.33</v>
      </c>
      <c r="I33" s="27">
        <v>374.33</v>
      </c>
      <c r="J33" s="27">
        <v>374.33</v>
      </c>
      <c r="K33" s="27">
        <v>374.33</v>
      </c>
      <c r="L33" s="27">
        <v>374.33</v>
      </c>
      <c r="M33" s="27">
        <v>374.33</v>
      </c>
      <c r="N33" s="27">
        <v>374.33</v>
      </c>
      <c r="O33" s="27">
        <v>374.33</v>
      </c>
      <c r="P33" s="27">
        <v>374.33</v>
      </c>
      <c r="Q33" s="27">
        <v>374.33</v>
      </c>
      <c r="R33" s="48">
        <f>SUM(F33:Q33)</f>
        <v>4491.96</v>
      </c>
    </row>
    <row r="34" spans="1:107" s="4" customFormat="1" ht="30.6" x14ac:dyDescent="0.2">
      <c r="A34" s="5" t="s">
        <v>12</v>
      </c>
      <c r="B34" s="5" t="s">
        <v>9</v>
      </c>
      <c r="C34" s="25" t="s">
        <v>49</v>
      </c>
      <c r="D34" s="72" t="s">
        <v>50</v>
      </c>
      <c r="E34" s="26" t="s">
        <v>52</v>
      </c>
      <c r="F34" s="47">
        <v>70.23</v>
      </c>
      <c r="G34" s="47">
        <v>70.23</v>
      </c>
      <c r="H34" s="47">
        <v>70.23</v>
      </c>
      <c r="I34" s="47">
        <v>70.23</v>
      </c>
      <c r="J34" s="47">
        <v>70.23</v>
      </c>
      <c r="K34" s="47">
        <v>70.23</v>
      </c>
      <c r="L34" s="47">
        <v>70.23</v>
      </c>
      <c r="M34" s="47">
        <v>70.23</v>
      </c>
      <c r="N34" s="47">
        <v>70.23</v>
      </c>
      <c r="O34" s="47">
        <v>70.23</v>
      </c>
      <c r="P34" s="47">
        <v>70.23</v>
      </c>
      <c r="Q34" s="47">
        <v>70.23</v>
      </c>
      <c r="R34" s="48">
        <f>SUM(F34:Q34)</f>
        <v>842.7600000000001</v>
      </c>
    </row>
    <row r="35" spans="1:107" s="4" customFormat="1" x14ac:dyDescent="0.2">
      <c r="A35" s="5"/>
      <c r="B35" s="5"/>
      <c r="C35" s="55" t="s">
        <v>0</v>
      </c>
      <c r="D35" s="73"/>
      <c r="E35" s="55"/>
      <c r="F35" s="39">
        <f>SUM(F33:F34)</f>
        <v>444.56</v>
      </c>
      <c r="G35" s="39">
        <f t="shared" ref="G35:I35" si="7">SUM(G33:G34)</f>
        <v>444.56</v>
      </c>
      <c r="H35" s="39">
        <f t="shared" si="7"/>
        <v>444.56</v>
      </c>
      <c r="I35" s="39">
        <f t="shared" si="7"/>
        <v>444.56</v>
      </c>
      <c r="J35" s="39">
        <f t="shared" ref="J35" si="8">SUM(J33:J34)</f>
        <v>444.56</v>
      </c>
      <c r="K35" s="39">
        <f t="shared" ref="K35" si="9">SUM(K33:K34)</f>
        <v>444.56</v>
      </c>
      <c r="L35" s="39">
        <f t="shared" ref="L35" si="10">SUM(L33:L34)</f>
        <v>444.56</v>
      </c>
      <c r="M35" s="39">
        <f t="shared" ref="M35" si="11">SUM(M33:M34)</f>
        <v>444.56</v>
      </c>
      <c r="N35" s="39">
        <f t="shared" ref="N35" si="12">SUM(N33:N34)</f>
        <v>444.56</v>
      </c>
      <c r="O35" s="39">
        <f t="shared" ref="O35" si="13">SUM(O33:O34)</f>
        <v>444.56</v>
      </c>
      <c r="P35" s="39">
        <f t="shared" ref="P35" si="14">SUM(P33:P34)</f>
        <v>444.56</v>
      </c>
      <c r="Q35" s="39">
        <f t="shared" ref="Q35" si="15">SUM(Q33:Q34)</f>
        <v>444.56</v>
      </c>
      <c r="R35" s="49">
        <f>SUM(F35:Q35)</f>
        <v>5334.7200000000012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1:107" s="5" customFormat="1" x14ac:dyDescent="0.2">
      <c r="A36" s="13"/>
      <c r="B36" s="14"/>
      <c r="C36" s="57"/>
      <c r="D36" s="77"/>
      <c r="E36" s="5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20"/>
    </row>
    <row r="37" spans="1:107" s="37" customFormat="1" ht="11.25" customHeight="1" x14ac:dyDescent="0.2">
      <c r="A37" s="84"/>
      <c r="B37" s="84"/>
      <c r="C37" s="86" t="s">
        <v>86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</row>
    <row r="38" spans="1:107" ht="51" x14ac:dyDescent="0.2">
      <c r="A38" s="84"/>
      <c r="B38" s="84"/>
      <c r="C38" s="25" t="s">
        <v>87</v>
      </c>
      <c r="D38" s="72" t="s">
        <v>88</v>
      </c>
      <c r="E38" s="25" t="s">
        <v>89</v>
      </c>
      <c r="F38" s="40">
        <v>670</v>
      </c>
      <c r="G38" s="40">
        <v>670</v>
      </c>
      <c r="H38" s="40">
        <v>670</v>
      </c>
      <c r="I38" s="40">
        <v>670</v>
      </c>
      <c r="J38" s="40">
        <v>670</v>
      </c>
      <c r="K38" s="40">
        <v>670</v>
      </c>
      <c r="L38" s="40">
        <v>670</v>
      </c>
      <c r="M38" s="40">
        <v>670</v>
      </c>
      <c r="N38" s="40">
        <v>670</v>
      </c>
      <c r="O38" s="40">
        <v>670</v>
      </c>
      <c r="P38" s="40">
        <v>670</v>
      </c>
      <c r="Q38" s="40">
        <v>670</v>
      </c>
      <c r="R38" s="48">
        <f>SUM(F38:Q38)</f>
        <v>8040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107" s="4" customFormat="1" x14ac:dyDescent="0.2">
      <c r="A39" s="5" t="s">
        <v>11</v>
      </c>
      <c r="B39" s="5" t="s">
        <v>9</v>
      </c>
      <c r="C39" s="55" t="s">
        <v>0</v>
      </c>
      <c r="D39" s="73"/>
      <c r="E39" s="55"/>
      <c r="F39" s="39">
        <f>F38</f>
        <v>670</v>
      </c>
      <c r="G39" s="39">
        <f t="shared" ref="G39:Q39" si="16">G38</f>
        <v>670</v>
      </c>
      <c r="H39" s="39">
        <f t="shared" si="16"/>
        <v>670</v>
      </c>
      <c r="I39" s="39">
        <f t="shared" si="16"/>
        <v>670</v>
      </c>
      <c r="J39" s="39">
        <f t="shared" si="16"/>
        <v>670</v>
      </c>
      <c r="K39" s="39">
        <f t="shared" si="16"/>
        <v>670</v>
      </c>
      <c r="L39" s="39">
        <f t="shared" si="16"/>
        <v>670</v>
      </c>
      <c r="M39" s="39">
        <f t="shared" si="16"/>
        <v>670</v>
      </c>
      <c r="N39" s="39">
        <f t="shared" si="16"/>
        <v>670</v>
      </c>
      <c r="O39" s="39">
        <f t="shared" si="16"/>
        <v>670</v>
      </c>
      <c r="P39" s="39">
        <f t="shared" si="16"/>
        <v>670</v>
      </c>
      <c r="Q39" s="39">
        <f t="shared" si="16"/>
        <v>670</v>
      </c>
      <c r="R39" s="49">
        <f>SUM(F39:Q39)</f>
        <v>8040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</row>
    <row r="40" spans="1:107" s="5" customFormat="1" x14ac:dyDescent="0.2">
      <c r="A40" s="13"/>
      <c r="B40" s="14"/>
      <c r="C40" s="57"/>
      <c r="D40" s="77"/>
      <c r="E40" s="5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6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20"/>
    </row>
    <row r="41" spans="1:107" s="37" customFormat="1" ht="11.25" customHeight="1" x14ac:dyDescent="0.2">
      <c r="A41" s="36"/>
      <c r="B41" s="36"/>
      <c r="C41" s="86" t="s">
        <v>43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</row>
    <row r="42" spans="1:107" ht="30.6" x14ac:dyDescent="0.2">
      <c r="A42" s="84"/>
      <c r="B42" s="84"/>
      <c r="C42" s="25" t="s">
        <v>94</v>
      </c>
      <c r="D42" s="72" t="s">
        <v>95</v>
      </c>
      <c r="E42" s="25" t="s">
        <v>47</v>
      </c>
      <c r="F42" s="29">
        <v>235</v>
      </c>
      <c r="G42" s="29">
        <v>235</v>
      </c>
      <c r="H42" s="29">
        <v>235</v>
      </c>
      <c r="I42" s="29">
        <v>235</v>
      </c>
      <c r="J42" s="29">
        <v>235</v>
      </c>
      <c r="K42" s="95"/>
      <c r="L42" s="95"/>
      <c r="M42" s="95"/>
      <c r="N42" s="95"/>
      <c r="O42" s="95"/>
      <c r="P42" s="95"/>
      <c r="Q42" s="95"/>
      <c r="R42" s="48">
        <f>SUM(F42:Q42)</f>
        <v>1175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  <row r="43" spans="1:107" ht="30.6" x14ac:dyDescent="0.2">
      <c r="A43" s="35"/>
      <c r="B43" s="35"/>
      <c r="C43" s="25" t="s">
        <v>41</v>
      </c>
      <c r="D43" s="72" t="s">
        <v>42</v>
      </c>
      <c r="E43" s="25" t="s">
        <v>47</v>
      </c>
      <c r="F43" s="94"/>
      <c r="G43" s="95"/>
      <c r="H43" s="95"/>
      <c r="I43" s="95"/>
      <c r="J43" s="29">
        <v>550</v>
      </c>
      <c r="K43" s="29">
        <v>550</v>
      </c>
      <c r="L43" s="29">
        <v>550</v>
      </c>
      <c r="M43" s="29">
        <v>550</v>
      </c>
      <c r="N43" s="29">
        <v>550</v>
      </c>
      <c r="O43" s="29">
        <v>550</v>
      </c>
      <c r="P43" s="29">
        <v>550</v>
      </c>
      <c r="Q43" s="29">
        <v>550</v>
      </c>
      <c r="R43" s="48">
        <f>SUM(F43:Q43)</f>
        <v>4400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</row>
    <row r="44" spans="1:107" s="4" customFormat="1" x14ac:dyDescent="0.2">
      <c r="A44" s="5" t="s">
        <v>11</v>
      </c>
      <c r="B44" s="5" t="s">
        <v>9</v>
      </c>
      <c r="C44" s="55" t="s">
        <v>0</v>
      </c>
      <c r="D44" s="73"/>
      <c r="E44" s="55"/>
      <c r="F44" s="39">
        <f>F43</f>
        <v>0</v>
      </c>
      <c r="G44" s="39">
        <f t="shared" ref="G44:Q44" si="17">G43</f>
        <v>0</v>
      </c>
      <c r="H44" s="39">
        <f t="shared" si="17"/>
        <v>0</v>
      </c>
      <c r="I44" s="39">
        <f t="shared" si="17"/>
        <v>0</v>
      </c>
      <c r="J44" s="39">
        <f t="shared" si="17"/>
        <v>550</v>
      </c>
      <c r="K44" s="39">
        <f t="shared" si="17"/>
        <v>550</v>
      </c>
      <c r="L44" s="39">
        <f t="shared" si="17"/>
        <v>550</v>
      </c>
      <c r="M44" s="39">
        <f t="shared" si="17"/>
        <v>550</v>
      </c>
      <c r="N44" s="39">
        <f t="shared" si="17"/>
        <v>550</v>
      </c>
      <c r="O44" s="39">
        <f t="shared" si="17"/>
        <v>550</v>
      </c>
      <c r="P44" s="39">
        <f t="shared" si="17"/>
        <v>550</v>
      </c>
      <c r="Q44" s="39">
        <f t="shared" si="17"/>
        <v>550</v>
      </c>
      <c r="R44" s="49">
        <f>SUM(F44:Q44)</f>
        <v>4400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</row>
    <row r="45" spans="1:107" s="5" customFormat="1" x14ac:dyDescent="0.2">
      <c r="A45" s="13"/>
      <c r="B45" s="14"/>
      <c r="C45" s="57"/>
      <c r="D45" s="77"/>
      <c r="E45" s="5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6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</row>
    <row r="46" spans="1:107" ht="11.25" customHeight="1" x14ac:dyDescent="0.2">
      <c r="A46" s="7"/>
      <c r="B46" s="7"/>
      <c r="C46" s="91" t="s">
        <v>28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07" s="4" customFormat="1" ht="42.75" customHeight="1" x14ac:dyDescent="0.2">
      <c r="A47" s="5"/>
      <c r="B47" s="5"/>
      <c r="C47" s="24" t="s">
        <v>69</v>
      </c>
      <c r="D47" s="24" t="s">
        <v>70</v>
      </c>
      <c r="E47" s="25" t="s">
        <v>48</v>
      </c>
      <c r="F47" s="40">
        <v>39.479999999999997</v>
      </c>
      <c r="G47" s="40">
        <v>51.65</v>
      </c>
      <c r="H47" s="40">
        <v>50.32</v>
      </c>
      <c r="I47" s="40">
        <v>45.07</v>
      </c>
      <c r="J47" s="40">
        <v>31.38</v>
      </c>
      <c r="K47" s="40">
        <v>0</v>
      </c>
      <c r="L47" s="40">
        <v>47.4</v>
      </c>
      <c r="M47" s="40">
        <v>38.89</v>
      </c>
      <c r="N47" s="40">
        <v>32.86</v>
      </c>
      <c r="O47" s="45">
        <v>63.31</v>
      </c>
      <c r="P47" s="45">
        <v>28.79</v>
      </c>
      <c r="Q47" s="45">
        <v>26.68</v>
      </c>
      <c r="R47" s="48">
        <f>SUM(F47:Q47)</f>
        <v>455.83</v>
      </c>
    </row>
    <row r="48" spans="1:107" s="4" customFormat="1" x14ac:dyDescent="0.2">
      <c r="A48" s="5"/>
      <c r="B48" s="5"/>
      <c r="C48" s="55" t="s">
        <v>0</v>
      </c>
      <c r="D48" s="73"/>
      <c r="E48" s="55"/>
      <c r="F48" s="39">
        <f>F47</f>
        <v>39.479999999999997</v>
      </c>
      <c r="G48" s="39">
        <f t="shared" ref="G48:Q48" si="18">G47</f>
        <v>51.65</v>
      </c>
      <c r="H48" s="39">
        <f t="shared" si="18"/>
        <v>50.32</v>
      </c>
      <c r="I48" s="39">
        <f t="shared" si="18"/>
        <v>45.07</v>
      </c>
      <c r="J48" s="39">
        <f t="shared" si="18"/>
        <v>31.38</v>
      </c>
      <c r="K48" s="39">
        <f t="shared" si="18"/>
        <v>0</v>
      </c>
      <c r="L48" s="39">
        <f t="shared" si="18"/>
        <v>47.4</v>
      </c>
      <c r="M48" s="39">
        <f t="shared" si="18"/>
        <v>38.89</v>
      </c>
      <c r="N48" s="39">
        <f t="shared" si="18"/>
        <v>32.86</v>
      </c>
      <c r="O48" s="39">
        <f t="shared" si="18"/>
        <v>63.31</v>
      </c>
      <c r="P48" s="39">
        <f t="shared" si="18"/>
        <v>28.79</v>
      </c>
      <c r="Q48" s="39">
        <f t="shared" si="18"/>
        <v>26.68</v>
      </c>
      <c r="R48" s="49">
        <f>SUM(F48:Q48)</f>
        <v>455.83</v>
      </c>
    </row>
    <row r="49" spans="1:155" s="5" customFormat="1" x14ac:dyDescent="0.2">
      <c r="A49" s="13"/>
      <c r="B49" s="14"/>
      <c r="C49" s="57"/>
      <c r="D49" s="77"/>
      <c r="E49" s="5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6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</row>
    <row r="50" spans="1:155" x14ac:dyDescent="0.2">
      <c r="A50" s="7"/>
      <c r="B50" s="7"/>
      <c r="C50" s="85" t="s">
        <v>29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</row>
    <row r="51" spans="1:155" ht="40.799999999999997" x14ac:dyDescent="0.2">
      <c r="A51" s="7"/>
      <c r="B51" s="7"/>
      <c r="C51" s="97" t="s">
        <v>34</v>
      </c>
      <c r="D51" s="78" t="s">
        <v>32</v>
      </c>
      <c r="E51" s="26" t="s">
        <v>71</v>
      </c>
      <c r="F51" s="40">
        <v>862.68</v>
      </c>
      <c r="G51" s="42">
        <v>887.85</v>
      </c>
      <c r="H51" s="44">
        <v>1006.28</v>
      </c>
      <c r="I51" s="42">
        <v>1130.44</v>
      </c>
      <c r="J51" s="42">
        <v>895.84</v>
      </c>
      <c r="K51" s="42">
        <v>919.38</v>
      </c>
      <c r="L51" s="42">
        <v>1249.0899999999999</v>
      </c>
      <c r="M51" s="42">
        <v>962.92</v>
      </c>
      <c r="N51" s="42">
        <v>1110.08</v>
      </c>
      <c r="O51" s="42">
        <v>1456.64</v>
      </c>
      <c r="P51" s="42">
        <v>921.34</v>
      </c>
      <c r="Q51" s="42">
        <v>976.64</v>
      </c>
      <c r="R51" s="48">
        <f>SUM(F51:Q51)</f>
        <v>12379.18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</row>
    <row r="52" spans="1:155" s="4" customFormat="1" x14ac:dyDescent="0.2">
      <c r="A52" s="30" t="s">
        <v>16</v>
      </c>
      <c r="B52" s="30"/>
      <c r="C52" s="58" t="s">
        <v>0</v>
      </c>
      <c r="D52" s="79"/>
      <c r="E52" s="58"/>
      <c r="F52" s="68">
        <f>SUM(F51:F51)</f>
        <v>862.68</v>
      </c>
      <c r="G52" s="68">
        <f>SUM(G51:G51)</f>
        <v>887.85</v>
      </c>
      <c r="H52" s="68">
        <f>SUM(H51:H51)</f>
        <v>1006.28</v>
      </c>
      <c r="I52" s="68">
        <f>SUM(I51:I51)</f>
        <v>1130.44</v>
      </c>
      <c r="J52" s="68" t="e">
        <f>SUM(#REF!)</f>
        <v>#REF!</v>
      </c>
      <c r="K52" s="68" t="e">
        <f>SUM(#REF!)</f>
        <v>#REF!</v>
      </c>
      <c r="L52" s="68" t="e">
        <f>SUM(#REF!)</f>
        <v>#REF!</v>
      </c>
      <c r="M52" s="68" t="e">
        <f>SUM(#REF!)</f>
        <v>#REF!</v>
      </c>
      <c r="N52" s="68" t="e">
        <f>SUM(#REF!)</f>
        <v>#REF!</v>
      </c>
      <c r="O52" s="68" t="e">
        <f>SUM(#REF!)</f>
        <v>#REF!</v>
      </c>
      <c r="P52" s="68" t="e">
        <f>SUM(#REF!)</f>
        <v>#REF!</v>
      </c>
      <c r="Q52" s="68" t="e">
        <f>SUM(#REF!)</f>
        <v>#REF!</v>
      </c>
      <c r="R52" s="49" t="e">
        <f>SUM(F52:Q52)</f>
        <v>#REF!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</row>
    <row r="53" spans="1:155" s="17" customFormat="1" x14ac:dyDescent="0.2">
      <c r="A53" s="15"/>
      <c r="B53" s="16"/>
      <c r="C53" s="59"/>
      <c r="D53" s="80"/>
      <c r="E53" s="5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</row>
    <row r="54" spans="1:155" x14ac:dyDescent="0.2">
      <c r="A54" s="7"/>
      <c r="B54" s="10"/>
      <c r="C54" s="85" t="s">
        <v>75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</row>
    <row r="55" spans="1:155" s="33" customFormat="1" ht="34.5" customHeight="1" x14ac:dyDescent="0.3">
      <c r="A55" s="31"/>
      <c r="B55" s="31"/>
      <c r="C55" s="93" t="s">
        <v>72</v>
      </c>
      <c r="D55" s="76" t="s">
        <v>73</v>
      </c>
      <c r="E55" s="83" t="s">
        <v>74</v>
      </c>
      <c r="F55" s="41">
        <v>364</v>
      </c>
      <c r="G55" s="42">
        <v>0</v>
      </c>
      <c r="H55" s="42">
        <v>377</v>
      </c>
      <c r="I55" s="42">
        <v>160</v>
      </c>
      <c r="J55" s="42">
        <v>0</v>
      </c>
      <c r="K55" s="42">
        <v>672</v>
      </c>
      <c r="L55" s="42">
        <v>576</v>
      </c>
      <c r="M55" s="42">
        <v>272</v>
      </c>
      <c r="N55" s="42">
        <v>336</v>
      </c>
      <c r="O55" s="42">
        <v>0</v>
      </c>
      <c r="P55" s="42">
        <v>160</v>
      </c>
      <c r="Q55" s="42">
        <v>705</v>
      </c>
      <c r="R55" s="48">
        <f>SUM(F55:Q55)</f>
        <v>3622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</row>
    <row r="56" spans="1:155" s="4" customFormat="1" x14ac:dyDescent="0.2">
      <c r="A56" s="5"/>
      <c r="B56" s="9"/>
      <c r="C56" s="60"/>
      <c r="D56" s="81"/>
      <c r="E56" s="60"/>
      <c r="F56" s="68">
        <f>SUM(F55:F55)</f>
        <v>364</v>
      </c>
      <c r="G56" s="68">
        <f>SUM(G55:G55)</f>
        <v>0</v>
      </c>
      <c r="H56" s="68">
        <f>SUM(H55:H55)</f>
        <v>377</v>
      </c>
      <c r="I56" s="68">
        <f>SUM(I55:I55)</f>
        <v>160</v>
      </c>
      <c r="J56" s="68">
        <f>SUM(J55:J55)</f>
        <v>0</v>
      </c>
      <c r="K56" s="68">
        <f>SUM(K55:K55)</f>
        <v>672</v>
      </c>
      <c r="L56" s="68">
        <f>SUM(L55:L55)</f>
        <v>576</v>
      </c>
      <c r="M56" s="68">
        <f>SUM(M55:M55)</f>
        <v>272</v>
      </c>
      <c r="N56" s="68">
        <f>SUM(N55:N55)</f>
        <v>336</v>
      </c>
      <c r="O56" s="68">
        <f>SUM(O55:O55)</f>
        <v>0</v>
      </c>
      <c r="P56" s="68">
        <f>SUM(P55:P55)</f>
        <v>160</v>
      </c>
      <c r="Q56" s="68">
        <f>SUM(Q55:Q55)</f>
        <v>705</v>
      </c>
      <c r="R56" s="49">
        <f>SUM(F56:Q56)</f>
        <v>3622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</row>
    <row r="57" spans="1:155" s="5" customFormat="1" x14ac:dyDescent="0.2">
      <c r="A57" s="13"/>
      <c r="B57" s="14"/>
      <c r="C57" s="57"/>
      <c r="D57" s="77"/>
      <c r="E57" s="5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6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</row>
    <row r="58" spans="1:155" x14ac:dyDescent="0.2">
      <c r="A58" s="7"/>
      <c r="B58" s="10"/>
      <c r="C58" s="85" t="s">
        <v>90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</row>
    <row r="59" spans="1:155" s="4" customFormat="1" ht="81.599999999999994" x14ac:dyDescent="0.2">
      <c r="A59" s="5"/>
      <c r="B59" s="9"/>
      <c r="C59" s="25" t="s">
        <v>91</v>
      </c>
      <c r="D59" s="78" t="s">
        <v>92</v>
      </c>
      <c r="E59" s="26" t="s">
        <v>93</v>
      </c>
      <c r="F59" s="44">
        <v>481.6</v>
      </c>
      <c r="G59" s="42">
        <v>481.6</v>
      </c>
      <c r="H59" s="44">
        <v>490.2</v>
      </c>
      <c r="I59" s="42">
        <v>490.2</v>
      </c>
      <c r="J59" s="42">
        <v>490.2</v>
      </c>
      <c r="K59" s="42">
        <v>498.8</v>
      </c>
      <c r="L59" s="42">
        <f>498.8+640</f>
        <v>1138.8</v>
      </c>
      <c r="M59" s="42">
        <v>498.8</v>
      </c>
      <c r="N59" s="42">
        <v>498.8</v>
      </c>
      <c r="O59" s="96"/>
      <c r="P59" s="96"/>
      <c r="Q59" s="96"/>
      <c r="R59" s="48">
        <f>SUM(F59:Q59)</f>
        <v>5069.0000000000009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</row>
    <row r="60" spans="1:155" s="4" customFormat="1" x14ac:dyDescent="0.2">
      <c r="A60" s="30" t="s">
        <v>17</v>
      </c>
      <c r="B60" s="30"/>
      <c r="C60" s="58" t="s">
        <v>0</v>
      </c>
      <c r="D60" s="79"/>
      <c r="E60" s="58"/>
      <c r="F60" s="68">
        <f>SUM(F59:F59)</f>
        <v>481.6</v>
      </c>
      <c r="G60" s="68">
        <f t="shared" ref="G60:J60" si="19">SUM(G59:G59)</f>
        <v>481.6</v>
      </c>
      <c r="H60" s="68">
        <f t="shared" si="19"/>
        <v>490.2</v>
      </c>
      <c r="I60" s="68">
        <f t="shared" si="19"/>
        <v>490.2</v>
      </c>
      <c r="J60" s="68">
        <f t="shared" si="19"/>
        <v>490.2</v>
      </c>
      <c r="K60" s="68">
        <f>SUM(K59:K59)</f>
        <v>498.8</v>
      </c>
      <c r="L60" s="68">
        <f>SUM(L59:L59)</f>
        <v>1138.8</v>
      </c>
      <c r="M60" s="68">
        <f t="shared" ref="M60:Q60" si="20">SUM(M59:M59)</f>
        <v>498.8</v>
      </c>
      <c r="N60" s="68">
        <f t="shared" si="20"/>
        <v>498.8</v>
      </c>
      <c r="O60" s="68">
        <f t="shared" si="20"/>
        <v>0</v>
      </c>
      <c r="P60" s="68">
        <f t="shared" si="20"/>
        <v>0</v>
      </c>
      <c r="Q60" s="68">
        <f t="shared" si="20"/>
        <v>0</v>
      </c>
      <c r="R60" s="49">
        <f>SUM(F60:Q60)</f>
        <v>5069.0000000000009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</row>
    <row r="61" spans="1:155" s="5" customFormat="1" x14ac:dyDescent="0.2">
      <c r="A61" s="13"/>
      <c r="B61" s="14"/>
      <c r="C61" s="57"/>
      <c r="D61" s="77"/>
      <c r="E61" s="5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6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</row>
    <row r="62" spans="1:155" x14ac:dyDescent="0.2">
      <c r="A62" s="7"/>
      <c r="B62" s="10"/>
      <c r="C62" s="85" t="s">
        <v>31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</row>
    <row r="63" spans="1:155" s="4" customFormat="1" ht="20.399999999999999" x14ac:dyDescent="0.2">
      <c r="A63" s="5"/>
      <c r="B63" s="9"/>
      <c r="C63" s="25" t="s">
        <v>76</v>
      </c>
      <c r="D63" s="78" t="s">
        <v>77</v>
      </c>
      <c r="E63" s="26" t="s">
        <v>78</v>
      </c>
      <c r="F63" s="44">
        <v>900</v>
      </c>
      <c r="G63" s="44">
        <v>900</v>
      </c>
      <c r="H63" s="44">
        <v>900</v>
      </c>
      <c r="I63" s="44">
        <v>900</v>
      </c>
      <c r="J63" s="44">
        <v>900</v>
      </c>
      <c r="K63" s="44">
        <v>900</v>
      </c>
      <c r="L63" s="44">
        <v>900</v>
      </c>
      <c r="M63" s="44">
        <v>900</v>
      </c>
      <c r="N63" s="44">
        <v>900</v>
      </c>
      <c r="O63" s="44">
        <v>900</v>
      </c>
      <c r="P63" s="44">
        <v>900</v>
      </c>
      <c r="Q63" s="44">
        <v>900</v>
      </c>
      <c r="R63" s="48">
        <f>SUM(F63:Q63)</f>
        <v>10800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</row>
    <row r="64" spans="1:155" s="4" customFormat="1" x14ac:dyDescent="0.2">
      <c r="A64" s="30" t="s">
        <v>17</v>
      </c>
      <c r="B64" s="30"/>
      <c r="C64" s="58" t="s">
        <v>0</v>
      </c>
      <c r="D64" s="79"/>
      <c r="E64" s="58"/>
      <c r="F64" s="68">
        <f>SUM(F63:F63)</f>
        <v>900</v>
      </c>
      <c r="G64" s="68">
        <f t="shared" ref="G64:Q64" si="21">SUM(G63:G63)</f>
        <v>900</v>
      </c>
      <c r="H64" s="68">
        <f t="shared" si="21"/>
        <v>900</v>
      </c>
      <c r="I64" s="68">
        <f t="shared" si="21"/>
        <v>900</v>
      </c>
      <c r="J64" s="68">
        <f t="shared" si="21"/>
        <v>900</v>
      </c>
      <c r="K64" s="68">
        <f>SUM(K63:K63)</f>
        <v>900</v>
      </c>
      <c r="L64" s="68">
        <f>SUM(L63:L63)</f>
        <v>900</v>
      </c>
      <c r="M64" s="68">
        <f t="shared" si="21"/>
        <v>900</v>
      </c>
      <c r="N64" s="68">
        <f t="shared" si="21"/>
        <v>900</v>
      </c>
      <c r="O64" s="68">
        <f t="shared" si="21"/>
        <v>900</v>
      </c>
      <c r="P64" s="68">
        <f t="shared" si="21"/>
        <v>900</v>
      </c>
      <c r="Q64" s="68">
        <f t="shared" si="21"/>
        <v>900</v>
      </c>
      <c r="R64" s="49">
        <f>SUM(F64:Q64)</f>
        <v>10800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</row>
    <row r="65" spans="1:155" s="17" customFormat="1" x14ac:dyDescent="0.2">
      <c r="A65" s="15"/>
      <c r="B65" s="16"/>
      <c r="C65" s="59"/>
      <c r="D65" s="80"/>
      <c r="E65" s="5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</row>
    <row r="66" spans="1:155" x14ac:dyDescent="0.2">
      <c r="A66" s="7"/>
      <c r="B66" s="10"/>
      <c r="C66" s="85" t="s">
        <v>35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</row>
    <row r="67" spans="1:155" ht="20.399999999999999" x14ac:dyDescent="0.2">
      <c r="A67" s="7"/>
      <c r="B67" s="10"/>
      <c r="C67" s="93" t="s">
        <v>38</v>
      </c>
      <c r="D67" s="76" t="s">
        <v>37</v>
      </c>
      <c r="E67" s="52" t="s">
        <v>36</v>
      </c>
      <c r="F67" s="43">
        <v>0</v>
      </c>
      <c r="G67" s="42">
        <v>0</v>
      </c>
      <c r="H67" s="44">
        <v>3190.72</v>
      </c>
      <c r="I67" s="44">
        <v>0</v>
      </c>
      <c r="J67" s="44">
        <v>0</v>
      </c>
      <c r="K67" s="44">
        <v>0</v>
      </c>
      <c r="L67" s="44">
        <v>0</v>
      </c>
      <c r="M67" s="42">
        <v>0</v>
      </c>
      <c r="N67" s="44">
        <v>0</v>
      </c>
      <c r="O67" s="42">
        <v>0</v>
      </c>
      <c r="P67" s="42">
        <v>0</v>
      </c>
      <c r="Q67" s="42">
        <v>0</v>
      </c>
      <c r="R67" s="48">
        <f>SUM(F67:Q67)</f>
        <v>3190.72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</row>
    <row r="68" spans="1:155" s="4" customFormat="1" x14ac:dyDescent="0.2">
      <c r="A68" s="5"/>
      <c r="B68" s="9"/>
      <c r="C68" s="60"/>
      <c r="D68" s="81"/>
      <c r="E68" s="60"/>
      <c r="F68" s="68">
        <f t="shared" ref="F68:Q68" si="22">SUM(F67:F67)</f>
        <v>0</v>
      </c>
      <c r="G68" s="68">
        <f t="shared" si="22"/>
        <v>0</v>
      </c>
      <c r="H68" s="68">
        <f t="shared" si="22"/>
        <v>3190.72</v>
      </c>
      <c r="I68" s="68">
        <f t="shared" si="22"/>
        <v>0</v>
      </c>
      <c r="J68" s="68">
        <f t="shared" si="22"/>
        <v>0</v>
      </c>
      <c r="K68" s="68">
        <f t="shared" si="22"/>
        <v>0</v>
      </c>
      <c r="L68" s="68">
        <f t="shared" si="22"/>
        <v>0</v>
      </c>
      <c r="M68" s="68">
        <f t="shared" si="22"/>
        <v>0</v>
      </c>
      <c r="N68" s="68">
        <f t="shared" si="22"/>
        <v>0</v>
      </c>
      <c r="O68" s="68">
        <f t="shared" si="22"/>
        <v>0</v>
      </c>
      <c r="P68" s="68">
        <f t="shared" si="22"/>
        <v>0</v>
      </c>
      <c r="Q68" s="68">
        <f t="shared" si="22"/>
        <v>0</v>
      </c>
      <c r="R68" s="49">
        <f>SUM(F68:Q68)</f>
        <v>3190.72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</row>
    <row r="69" spans="1:155" s="5" customFormat="1" x14ac:dyDescent="0.2">
      <c r="A69" s="13"/>
      <c r="B69" s="14"/>
      <c r="C69" s="57"/>
      <c r="D69" s="77"/>
      <c r="E69" s="5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6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</row>
    <row r="70" spans="1:155" s="4" customFormat="1" x14ac:dyDescent="0.2">
      <c r="A70" s="14"/>
      <c r="B70" s="46"/>
      <c r="C70" s="61"/>
      <c r="D70" s="82"/>
      <c r="E70" s="61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</sheetData>
  <mergeCells count="17">
    <mergeCell ref="C58:R58"/>
    <mergeCell ref="C54:R54"/>
    <mergeCell ref="C41:R41"/>
    <mergeCell ref="C66:R66"/>
    <mergeCell ref="C2:R2"/>
    <mergeCell ref="C4:R4"/>
    <mergeCell ref="A24:R24"/>
    <mergeCell ref="A18:R18"/>
    <mergeCell ref="A32:R32"/>
    <mergeCell ref="A7:R7"/>
    <mergeCell ref="C27:R27"/>
    <mergeCell ref="A14:R14"/>
    <mergeCell ref="A28:R28"/>
    <mergeCell ref="C46:R46"/>
    <mergeCell ref="C62:R62"/>
    <mergeCell ref="C50:R50"/>
    <mergeCell ref="C37:R37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Jefferson de Lima Sousa</cp:lastModifiedBy>
  <cp:lastPrinted>2020-05-18T13:11:31Z</cp:lastPrinted>
  <dcterms:created xsi:type="dcterms:W3CDTF">2011-09-02T13:51:41Z</dcterms:created>
  <dcterms:modified xsi:type="dcterms:W3CDTF">2020-06-24T17:44:27Z</dcterms:modified>
</cp:coreProperties>
</file>