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SRLM\07 - Prestadores de Serviços\2020\"/>
    </mc:Choice>
  </mc:AlternateContent>
  <xr:revisionPtr revIDLastSave="0" documentId="13_ncr:1_{91F4029D-5517-4DF5-BC0E-A227AA39FE0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2020" sheetId="6" r:id="rId1"/>
  </sheets>
  <definedNames>
    <definedName name="_xlnm.Print_Area" localSheetId="0">'2020'!$A$1:$Y$73</definedName>
  </definedNames>
  <calcPr calcId="191029"/>
</workbook>
</file>

<file path=xl/calcChain.xml><?xml version="1.0" encoding="utf-8"?>
<calcChain xmlns="http://schemas.openxmlformats.org/spreadsheetml/2006/main">
  <c r="X73" i="6" l="1"/>
  <c r="W73" i="6"/>
  <c r="V73" i="6"/>
  <c r="U73" i="6"/>
  <c r="T73" i="6"/>
  <c r="S73" i="6"/>
  <c r="R73" i="6"/>
  <c r="Q73" i="6"/>
  <c r="P73" i="6"/>
  <c r="O73" i="6"/>
  <c r="N73" i="6"/>
  <c r="M73" i="6"/>
  <c r="Y72" i="6"/>
  <c r="Y13" i="6"/>
  <c r="X14" i="6"/>
  <c r="W14" i="6"/>
  <c r="V14" i="6"/>
  <c r="U14" i="6"/>
  <c r="T14" i="6"/>
  <c r="S14" i="6"/>
  <c r="R14" i="6"/>
  <c r="Q14" i="6"/>
  <c r="P14" i="6"/>
  <c r="O14" i="6"/>
  <c r="N14" i="6"/>
  <c r="M14" i="6"/>
  <c r="Y73" i="6" l="1"/>
  <c r="T51" i="6"/>
  <c r="Y55" i="6" l="1"/>
  <c r="X48" i="6"/>
  <c r="W48" i="6"/>
  <c r="V48" i="6"/>
  <c r="U48" i="6"/>
  <c r="T48" i="6"/>
  <c r="S48" i="6"/>
  <c r="R48" i="6"/>
  <c r="Q48" i="6"/>
  <c r="P48" i="6"/>
  <c r="O48" i="6"/>
  <c r="N48" i="6"/>
  <c r="M48" i="6"/>
  <c r="Y46" i="6"/>
  <c r="X38" i="6"/>
  <c r="W38" i="6"/>
  <c r="V38" i="6"/>
  <c r="U38" i="6"/>
  <c r="T38" i="6"/>
  <c r="S38" i="6"/>
  <c r="R38" i="6"/>
  <c r="Q38" i="6"/>
  <c r="P38" i="6"/>
  <c r="O38" i="6"/>
  <c r="N38" i="6"/>
  <c r="M38" i="6"/>
  <c r="X33" i="6"/>
  <c r="W33" i="6"/>
  <c r="V33" i="6"/>
  <c r="U33" i="6"/>
  <c r="T33" i="6"/>
  <c r="S33" i="6"/>
  <c r="R33" i="6"/>
  <c r="Q33" i="6"/>
  <c r="P33" i="6"/>
  <c r="O33" i="6"/>
  <c r="N33" i="6"/>
  <c r="M33" i="6"/>
  <c r="Y32" i="6"/>
  <c r="Y31" i="6"/>
  <c r="Y37" i="6"/>
  <c r="Q12" i="6"/>
  <c r="Y33" i="6" l="1"/>
  <c r="Y10" i="6" l="1"/>
  <c r="Y9" i="6"/>
  <c r="X57" i="6" l="1"/>
  <c r="W57" i="6"/>
  <c r="V57" i="6"/>
  <c r="U57" i="6"/>
  <c r="T57" i="6"/>
  <c r="S57" i="6"/>
  <c r="R57" i="6"/>
  <c r="Q57" i="6"/>
  <c r="X61" i="6" l="1"/>
  <c r="W61" i="6"/>
  <c r="V61" i="6"/>
  <c r="U61" i="6"/>
  <c r="T61" i="6"/>
  <c r="S61" i="6"/>
  <c r="R61" i="6"/>
  <c r="Q61" i="6"/>
  <c r="P61" i="6"/>
  <c r="O61" i="6"/>
  <c r="N61" i="6"/>
  <c r="M61" i="6"/>
  <c r="Q43" i="6" l="1"/>
  <c r="R43" i="6"/>
  <c r="S43" i="6"/>
  <c r="T43" i="6"/>
  <c r="U43" i="6"/>
  <c r="V43" i="6"/>
  <c r="W43" i="6"/>
  <c r="X43" i="6"/>
  <c r="N43" i="6"/>
  <c r="O43" i="6"/>
  <c r="P43" i="6"/>
  <c r="M43" i="6"/>
  <c r="Y43" i="6" l="1"/>
  <c r="Y56" i="6"/>
  <c r="P57" i="6"/>
  <c r="O57" i="6"/>
  <c r="N57" i="6"/>
  <c r="M57" i="6"/>
  <c r="P24" i="6"/>
  <c r="Y68" i="6"/>
  <c r="Y60" i="6"/>
  <c r="Y61" i="6" s="1"/>
  <c r="Y51" i="6"/>
  <c r="Y47" i="6"/>
  <c r="Y27" i="6"/>
  <c r="Y23" i="6"/>
  <c r="Y22" i="6"/>
  <c r="Y21" i="6"/>
  <c r="Y17" i="6"/>
  <c r="Y12" i="6"/>
  <c r="Y11" i="6"/>
  <c r="Y8" i="6"/>
  <c r="Y41" i="6"/>
  <c r="O24" i="6"/>
  <c r="N24" i="6"/>
  <c r="M24" i="6"/>
  <c r="M18" i="6"/>
  <c r="M69" i="6"/>
  <c r="M52" i="6"/>
  <c r="M28" i="6"/>
  <c r="N52" i="6"/>
  <c r="O52" i="6"/>
  <c r="P52" i="6"/>
  <c r="Q52" i="6"/>
  <c r="R52" i="6"/>
  <c r="S52" i="6"/>
  <c r="T52" i="6"/>
  <c r="U52" i="6"/>
  <c r="V52" i="6"/>
  <c r="W52" i="6"/>
  <c r="X52" i="6"/>
  <c r="M65" i="6"/>
  <c r="Y42" i="6"/>
  <c r="W69" i="6"/>
  <c r="W65" i="6"/>
  <c r="W24" i="6"/>
  <c r="V24" i="6"/>
  <c r="T65" i="6"/>
  <c r="T24" i="6"/>
  <c r="S18" i="6"/>
  <c r="S24" i="6"/>
  <c r="S69" i="6"/>
  <c r="S65" i="6"/>
  <c r="R69" i="6"/>
  <c r="R28" i="6"/>
  <c r="R24" i="6"/>
  <c r="R18" i="6"/>
  <c r="R65" i="6"/>
  <c r="Q65" i="6"/>
  <c r="P65" i="6"/>
  <c r="O65" i="6"/>
  <c r="X65" i="6"/>
  <c r="X24" i="6"/>
  <c r="X18" i="6"/>
  <c r="V65" i="6"/>
  <c r="U24" i="6"/>
  <c r="U18" i="6"/>
  <c r="T18" i="6"/>
  <c r="Q24" i="6"/>
  <c r="N18" i="6"/>
  <c r="O18" i="6"/>
  <c r="P18" i="6"/>
  <c r="Q18" i="6"/>
  <c r="V18" i="6"/>
  <c r="W18" i="6"/>
  <c r="N28" i="6"/>
  <c r="O28" i="6"/>
  <c r="P28" i="6"/>
  <c r="Q28" i="6"/>
  <c r="S28" i="6"/>
  <c r="T28" i="6"/>
  <c r="U28" i="6"/>
  <c r="V28" i="6"/>
  <c r="W28" i="6"/>
  <c r="X28" i="6"/>
  <c r="N69" i="6"/>
  <c r="O69" i="6"/>
  <c r="P69" i="6"/>
  <c r="Q69" i="6"/>
  <c r="T69" i="6"/>
  <c r="U69" i="6"/>
  <c r="V69" i="6"/>
  <c r="X69" i="6"/>
  <c r="N65" i="6"/>
  <c r="U65" i="6"/>
  <c r="Y64" i="6"/>
  <c r="Y28" i="6" l="1"/>
  <c r="Y18" i="6"/>
  <c r="Y48" i="6"/>
  <c r="Y24" i="6"/>
  <c r="Y52" i="6"/>
  <c r="Y69" i="6"/>
  <c r="Y65" i="6"/>
  <c r="Y38" i="6"/>
  <c r="Y14" i="6"/>
  <c r="Y57" i="6"/>
</calcChain>
</file>

<file path=xl/sharedStrings.xml><?xml version="1.0" encoding="utf-8"?>
<sst xmlns="http://schemas.openxmlformats.org/spreadsheetml/2006/main" count="308" uniqueCount="233">
  <si>
    <t>Total</t>
  </si>
  <si>
    <t>FEVEREIRO</t>
  </si>
  <si>
    <t>JANEIRO</t>
  </si>
  <si>
    <t>Serviços de Processamento de Dados</t>
  </si>
  <si>
    <t>Serviços de Auditoria</t>
  </si>
  <si>
    <t>Data da Contratação</t>
  </si>
  <si>
    <t>Data do Aditivo</t>
  </si>
  <si>
    <t>Objeto do Contrato</t>
  </si>
  <si>
    <t>xxxxxxxxxx</t>
  </si>
  <si>
    <t>Auditoria Contábil</t>
  </si>
  <si>
    <t>01.07.2010</t>
  </si>
  <si>
    <t>31.08.2009</t>
  </si>
  <si>
    <t>Serviços Médicos</t>
  </si>
  <si>
    <t>01.04.2012</t>
  </si>
  <si>
    <t>Reprodução de Documentos</t>
  </si>
  <si>
    <t>Telecomunições e Internet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</si>
  <si>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</si>
  <si>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</si>
  <si>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</si>
  <si>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</si>
  <si>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</si>
  <si>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</si>
  <si>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</si>
  <si>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</si>
  <si>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</si>
  <si>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</si>
  <si>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Serviços de Coleta de Lixo Hospitalar</t>
  </si>
  <si>
    <t>Serviços de Reprodução de Documentos</t>
  </si>
  <si>
    <t>10.883.685/0001-15</t>
  </si>
  <si>
    <t>Telecomunicações (Internet)</t>
  </si>
  <si>
    <t>08.517.361/0001-11</t>
  </si>
  <si>
    <t>Alberto Francisco Costa ME</t>
  </si>
  <si>
    <t>O.M.I. Comércio e Manutenção de Equipamentos de Informática Ltda ME</t>
  </si>
  <si>
    <t>Seguros</t>
  </si>
  <si>
    <t>Seguro Predial</t>
  </si>
  <si>
    <t>61.198.164/0001-60</t>
  </si>
  <si>
    <t>CNPJ</t>
  </si>
  <si>
    <t>Serviços de Manutenção Predial</t>
  </si>
  <si>
    <t>Guizzo Controle de Vetores e Pragas EIRELLI - EPP</t>
  </si>
  <si>
    <t>22.688.290/0001-40</t>
  </si>
  <si>
    <t>Serviços de Desinsetização</t>
  </si>
  <si>
    <t>Salutem Soluções Tecnologicas Ltda</t>
  </si>
  <si>
    <t>29.582.037/0001-57</t>
  </si>
  <si>
    <t>TOTAL</t>
  </si>
  <si>
    <t>Serviço de controle de vetores, pragas, limpeza e higienização de caixas d'agua</t>
  </si>
  <si>
    <t>Serviço de coleta, transporte, tratamento e disposição final de resíduos de serviços de saúde</t>
  </si>
  <si>
    <t>Lollo Comércio de Equipamentos Eletrônicos Ltda - EPP</t>
  </si>
  <si>
    <t>07.330.659/0001-55</t>
  </si>
  <si>
    <t>Monitoramento, recebimento e arquivamento de imagem</t>
  </si>
  <si>
    <t>Monitoramento eletrônico de alarme por GPRS</t>
  </si>
  <si>
    <t>Philips Clinical Informatics - Sistemas de Informação Ltda</t>
  </si>
  <si>
    <t>01.950.338/0001-77</t>
  </si>
  <si>
    <t>Cessão de direito de uso de software e outras avenças (Tasy)</t>
  </si>
  <si>
    <t>V. M. Vaz Eireli (Lynx Elevadores)</t>
  </si>
  <si>
    <t>14.926.817/0001-08</t>
  </si>
  <si>
    <t>Manutenção preventiva e corretiva para elevador de 2 (duas) paradas, hidráulico.</t>
  </si>
  <si>
    <t>Benez &amp; Benez Serviços Médicos Ltda</t>
  </si>
  <si>
    <t>13.859.958/0001-84</t>
  </si>
  <si>
    <t>C S M - Serviços Médicos Ltda - ME</t>
  </si>
  <si>
    <t>19.983.879/0001-67</t>
  </si>
  <si>
    <t>Clinica de Ortopedia, Fisiatria e Medicina Esportiva Ltda - Epp</t>
  </si>
  <si>
    <t>65.707.838/0001-65</t>
  </si>
  <si>
    <t>Serviços de Monitoramento - Imagem e Alarme</t>
  </si>
  <si>
    <t>Mejan Soluções Sustentáveis LTDA - ME</t>
  </si>
  <si>
    <t>13.350.700/0001-58</t>
  </si>
  <si>
    <t>Cessão de impressoras multifuncionais a laser e despesas de reprodução de documentos</t>
  </si>
  <si>
    <t>Fascina &amp; Fascina Transporte Ltda</t>
  </si>
  <si>
    <t>03.590.482/0001-75</t>
  </si>
  <si>
    <t>Prestação de Serviços Especializados de Transporte Rodoviário de Cadeiras de Rodas</t>
  </si>
  <si>
    <t>Serviços de Transporte de Cadeiras de Rodas</t>
  </si>
  <si>
    <t>Plis Inteligência em Tecnologia Ltda - ME</t>
  </si>
  <si>
    <t>08.941.645/0001-30</t>
  </si>
  <si>
    <t>Fornecimento de Conectividade IP (internet)</t>
  </si>
  <si>
    <t>Fornecimento e implantação de software para gestão informatizada das informações de dados dos serviços de saúde, denominado "Salutem Ambulatorial"</t>
  </si>
  <si>
    <t>Contrato de prestação de serviço de software para digitalização e certificação digital de prontuários eletrônicos denominado "Salutem Doc"</t>
  </si>
  <si>
    <t>Serviços de manutenção em relógio de ponto</t>
  </si>
  <si>
    <t>Calejon &amp; Calejon Ltda - ME</t>
  </si>
  <si>
    <t>07.205.546/0001-28</t>
  </si>
  <si>
    <t>Serviços de manutenção de relógio de ponto e seu correspondente software</t>
  </si>
  <si>
    <t>Status do Contrato</t>
  </si>
  <si>
    <t>Tipo</t>
  </si>
  <si>
    <t>Número</t>
  </si>
  <si>
    <t>Identificação das Partes</t>
  </si>
  <si>
    <t>Sócios/CPF</t>
  </si>
  <si>
    <t>Ativo</t>
  </si>
  <si>
    <t>Prestação de Serviço de Cessão de Direito de Uso</t>
  </si>
  <si>
    <t>08/2017</t>
  </si>
  <si>
    <t>Vigência</t>
  </si>
  <si>
    <t>Condições de Pagamento</t>
  </si>
  <si>
    <t>Leandro Camargo Mazzoni  CPF: 280.790.328-23</t>
  </si>
  <si>
    <t>Início: 19/07/2017                  Término: 30/06/2022</t>
  </si>
  <si>
    <t>Pagamento mensal - R$ 1.853,00 (jan. a nov) e R$ 1.926,75 a partir de dez.</t>
  </si>
  <si>
    <t>Encerrado</t>
  </si>
  <si>
    <t>Serviço de Manutenção de Software</t>
  </si>
  <si>
    <t>13/2018</t>
  </si>
  <si>
    <t>Fernando Henrique Stella CPF: 368.974.708-21</t>
  </si>
  <si>
    <t>Data Assinatura</t>
  </si>
  <si>
    <t>19/07/2017</t>
  </si>
  <si>
    <t>01/07/2018</t>
  </si>
  <si>
    <t>04/2019</t>
  </si>
  <si>
    <t>01/09/2019</t>
  </si>
  <si>
    <t>Período: 12 meses
Início: 01/09/2019
Término: 31/08/2020</t>
  </si>
  <si>
    <t>Pagamento Mensal - R$ 7.150,00</t>
  </si>
  <si>
    <t>03/2019</t>
  </si>
  <si>
    <t xml:space="preserve">Implantação - R$ 10.000,00 Pagamento mensal - R$ 9.250,00 </t>
  </si>
  <si>
    <t>Transporte Rodoviário de Cadeiras de Rodas</t>
  </si>
  <si>
    <t>02/2019</t>
  </si>
  <si>
    <t>José Roberto Fascina CPF: 050.950.798-01 / Marcos Antonio Fascina CPF: 118.138.558-03</t>
  </si>
  <si>
    <t>10/04/2019</t>
  </si>
  <si>
    <t>R$16,00 por unidade</t>
  </si>
  <si>
    <t>Prestação de Serviço Coleta de Resíduos da Saúde</t>
  </si>
  <si>
    <t>Período: 12 meses
Início: 01/07/2018
Término: 30/06/2019
Aditivo: 01/2019
Duração: 60 dias
Aditivo: 02/2019
Duração: 4 meses</t>
  </si>
  <si>
    <t>Luciana Mejan CPF: 276.636.488-97 / Mariana Mejan CPF: 325.014.448-76</t>
  </si>
  <si>
    <t>Prestação de Serviço de Dedetização</t>
  </si>
  <si>
    <t>01/2019</t>
  </si>
  <si>
    <t>01/05/2019</t>
  </si>
  <si>
    <t>Período: 12 meses
Início: 01/05/2019
Término: 30/04/2020</t>
  </si>
  <si>
    <t>Pagamento Mensal - R$ 550,00</t>
  </si>
  <si>
    <t>José Antonio Guizzo CPF: 019.019.488-03</t>
  </si>
  <si>
    <t>S/A - Sociedade Anônima</t>
  </si>
  <si>
    <t>Prestação de Serviço de manutenção Relógio de Ponto</t>
  </si>
  <si>
    <t>05/2018</t>
  </si>
  <si>
    <t>Pagamento mensal - R$ 200,00</t>
  </si>
  <si>
    <t>Cilmar Cesar Calejon dos Santos CPF: 383.817.021-00 / Larissa Calejon Messias de Lima CPF: 222.550.028-25</t>
  </si>
  <si>
    <t>Prestação de Serviço de Monitoramento de Imagem</t>
  </si>
  <si>
    <t>Prestação de Serviço de Monitoramento de Alarme</t>
  </si>
  <si>
    <t>07/2018</t>
  </si>
  <si>
    <t>06/2018</t>
  </si>
  <si>
    <t>Pagamento mensal - R$ 374,33</t>
  </si>
  <si>
    <t>Pagamento mensal - R$ 70,23</t>
  </si>
  <si>
    <t>Eder Willians de Lollo CPF: 121.669.728-02 / Joao Luis de Lollo CPF: 159.216.698-90 / Wilson Jose de Lollo CPF: 181.476.938-26</t>
  </si>
  <si>
    <t>Prestação de Serviço de Disponibilização  de Conectividade IP</t>
  </si>
  <si>
    <t>09/2018</t>
  </si>
  <si>
    <t>Pagamento mensal - R$ 900,00</t>
  </si>
  <si>
    <t>Douglas da Silva Moraes CPF: 213.982.628-03 / Thiago da Silva Moraes CPF: 321.992.698-33</t>
  </si>
  <si>
    <t>Prestação de Serviço Médico e Responsabilidade Técnica</t>
  </si>
  <si>
    <t>Serviços médicos de fisiatria e responsabilidade técnica</t>
  </si>
  <si>
    <t>10/2018</t>
  </si>
  <si>
    <t>R$ 150,00 por horas trabalhadas</t>
  </si>
  <si>
    <t>Serviços médicos na especialidade de Fisiatria</t>
  </si>
  <si>
    <t>Flavio Henrique Nuevo Benez dos Santos CPF: 276.596.958-27 / Marcelo Augusto Nuevo Benez dos Santos CPF: 251.837.208-35</t>
  </si>
  <si>
    <t>Prestação de Serviço de Manutenção de Elevador</t>
  </si>
  <si>
    <t>11/2018</t>
  </si>
  <si>
    <t>Pagamento mensal - R$ 550,00</t>
  </si>
  <si>
    <t>Vilmar Muling Vaz CPF: 474.438.980-53</t>
  </si>
  <si>
    <t>Prestação de Serviço de Consultoria em Fisiatria</t>
  </si>
  <si>
    <t>Consultoria Médica em Fisiatria</t>
  </si>
  <si>
    <t>Pagamento Mensal - R$ 6.000,00</t>
  </si>
  <si>
    <t>Alceu Gomes Chueire CPF: 025.857.838-63 / Alceu Jose Fornari Gomes Chueire CPF: 359.241.028-82 / Regina Helena Morganti Fornari Chueire CPF: 045.731.488-50</t>
  </si>
  <si>
    <t>Prestação de Serviço de Impressões e Equipamentos</t>
  </si>
  <si>
    <t>14/2018</t>
  </si>
  <si>
    <t>Cópias Monocromáticas: R$ 0,07 cada
Cópias Coloridas: R$0,45 cada</t>
  </si>
  <si>
    <t>Fabio Rodrigues de Oliveira CPF: 312.945.088-22 / Leonardo Bruno Intelizano CPF: 326.137.118-84</t>
  </si>
  <si>
    <t>Prestação de Serviços Médicos em Fisiatria</t>
  </si>
  <si>
    <t>15/2018</t>
  </si>
  <si>
    <t>R$ 136,00 por hora trabalhada</t>
  </si>
  <si>
    <t>Claudia Susana Mantovani CPF: 148.402.498-22 / Cristiano Sircili Garbin CPF: 094.587.158-90</t>
  </si>
  <si>
    <t>Prestação de Serviço de Auditoria</t>
  </si>
  <si>
    <t>-</t>
  </si>
  <si>
    <t>Alberto Francisco Costa CPF: 067.463.468-38 / Emerson dos Santos Oliveira CPF: 215.929.988-01</t>
  </si>
  <si>
    <t>02/12/2019</t>
  </si>
  <si>
    <t>RELAÇÃO DE CONTRATOS EM 2020</t>
  </si>
  <si>
    <t>Período: 12 meses
Início: 01/09/2019
Término: 31/08/2020             Encerrado em 22/05/2020</t>
  </si>
  <si>
    <t>CS Soluções em Software de Gestão Empresarial</t>
  </si>
  <si>
    <t>01.958.002/0001-50</t>
  </si>
  <si>
    <t>José Antonio de Mello CPF: 023.664.318-56 / Edson de Carvalho CPF: 095.540.638-22 / Elcio Gomes Montoro CPF: 095.520.038-57 / Edson Gomes Montoro CPF: 117.043.678-16 / Osmair Francisco Barrichello CPF: 017.119.948-04</t>
  </si>
  <si>
    <t>Prestação de serviços de manutenção em banco de dados oracle.</t>
  </si>
  <si>
    <t>Pagamento Mensal
Parcelas de R$ 680,00</t>
  </si>
  <si>
    <t>48/2020</t>
  </si>
  <si>
    <t>Syspec Informatica Eireli</t>
  </si>
  <si>
    <t>67.220.871/0001-91</t>
  </si>
  <si>
    <t>José Oswaldo de Araujo Lima Filho CPF: 066.028.628-98</t>
  </si>
  <si>
    <t>Prestação de serviço de locação e manutenção de software de gestão ambulatorial e implantação do sistema.</t>
  </si>
  <si>
    <t>04/05/2020</t>
  </si>
  <si>
    <t>Período: 24 meses
Inicio: 23/05/2020            Término: 23/05/2022</t>
  </si>
  <si>
    <t>Pagamento Mensal
Parcelas de R$ 5.000,00 / implantação 1º ao 6º mês R$ 4.542,00, do 7º ao 24º R$ 2.700,00</t>
  </si>
  <si>
    <t>12/05/2020</t>
  </si>
  <si>
    <t>Período: 12 meses
Início: 01/07/2018
Término: 30/06/2019
Aditivo: 01/2019
Duração: 60 dias
Aditivo: 02/2019
Duração: 4 meses                 Aditivo: 03/2020                   Duração: 12 meses</t>
  </si>
  <si>
    <t>Período: 12 meses
Início: 01/07/2018
Término: 30/06/2019
Aditivo: 01/2019
Duração: 12 meses  
2º Aditivo: 2020                   Duração: 12 meses</t>
  </si>
  <si>
    <t>Período: 12 meses
Início: 01/07/2018
Término: 30/06/2018
Aditivo: 01/2019
Duração: 60 dias
Aditivo: 02/2019
Duração: 4 meses                               Aditivo: 03/2020                   Duração: 12 meses</t>
  </si>
  <si>
    <t>Período: 12 meses
Início: 01/07/2018
Término: 30/06/2019
Aditivo: 01/2019
Tempo: 60 dias
Aditivo: 02/2019
Duração: 4 meses                Aditivo: 03/2020                 Duração: 12 meses</t>
  </si>
  <si>
    <t>Período: 12 meses
Início: 02/12/2019
Término: 01/12/2020</t>
  </si>
  <si>
    <t>Pagamento mensal - R$ 636,25</t>
  </si>
  <si>
    <t>Master Prime Auditoria e Acessoria Contabil EIRELI</t>
  </si>
  <si>
    <t>02.728.036/0001-11</t>
  </si>
  <si>
    <t>Ederson Leandro Barbosa Rigon CPF: 222.922.968-02</t>
  </si>
  <si>
    <t>Valor do Contrato R$ 8.625,00</t>
  </si>
  <si>
    <t>Período: 90 dias
Início: 01/06/2020</t>
  </si>
  <si>
    <t>29/05/2020</t>
  </si>
  <si>
    <t>Núcleo Fiscal Consultoria e Soluções Fiscais</t>
  </si>
  <si>
    <t>13.797.961/0001-10</t>
  </si>
  <si>
    <t>Elaboração do arquivo digital ECD (SPED Contábil)</t>
  </si>
  <si>
    <t>Alexandre Rodrigues de Moura CPF: 218.080.448-27 / Alexandre dos Santos CPF: 184.650.838-00</t>
  </si>
  <si>
    <t>Elaboração de arquivo digital ECD (Escrituração Contábil Digital - Ano Calendário 2019).</t>
  </si>
  <si>
    <t>Início: 04/05/2020            Termino: 31/07/2020</t>
  </si>
  <si>
    <t>Pagamento Mensal - R$ 170,00</t>
  </si>
  <si>
    <t>01/05/2020</t>
  </si>
  <si>
    <t>Período: 12 meses
Início: 01/05/2020
Término: 30/04/2021</t>
  </si>
  <si>
    <t>Technolaser Cartuchos Ltda Me</t>
  </si>
  <si>
    <t>05.978.864/0001-04</t>
  </si>
  <si>
    <t>Cleudir Antonio de Marchi CPF: 784.812.288-34 / Mayco Rielli de Marchi CPF: 281.357.318-33</t>
  </si>
  <si>
    <t>Comodato de impressoras a laser monocromáticas, multifuncionais, coloridas e manutenção e fornecimento de suprimentos para impressoras.</t>
  </si>
  <si>
    <t>07/05/2020</t>
  </si>
  <si>
    <t>Período: 12 meses                  Início: 07/05/2020             Término: 06/05/2021</t>
  </si>
  <si>
    <t>Período: 12 meses
Início: 10/04/2019
Término: 09/04/2020                     1º Aditivo: 2020                    Duração: 12 meses</t>
  </si>
  <si>
    <t>Apólice
118674010970</t>
  </si>
  <si>
    <t>10/03/2020</t>
  </si>
  <si>
    <t>Período: 12 meses
Início: 27/02/2020
Término: 27/02/2021</t>
  </si>
  <si>
    <t>6 parcelas - R$ 539,00</t>
  </si>
  <si>
    <t>Parcela única de R$ 945,00 a ser paga em julho/2020</t>
  </si>
  <si>
    <t>01/2020</t>
  </si>
  <si>
    <t>08/01/2020</t>
  </si>
  <si>
    <t>Período: 12 meses
Início: 08/01/2020
Término: 07/01/2021</t>
  </si>
  <si>
    <t>R$ 4,95 o quilo</t>
  </si>
  <si>
    <t xml:space="preserve">Impressões de Cópias Monocromáticas R$ 0,06 cada; Impressões de cópias coloridas R$ 0,40 cada.                    </t>
  </si>
  <si>
    <t>Período: 12 meses
Inicio: 11/05/2020
Término: 10/05/2021</t>
  </si>
  <si>
    <t>Serviços de Consultoria</t>
  </si>
  <si>
    <t>Bionexo do Brasil Soluções Digitais Eireli</t>
  </si>
  <si>
    <t>Licença de Uso das Soluções Digitais</t>
  </si>
  <si>
    <t>04.069.709/0001-02</t>
  </si>
  <si>
    <t xml:space="preserve">Prestação de serviço de licença de uso - software da plataforma de compras </t>
  </si>
  <si>
    <t>24/09/2020</t>
  </si>
  <si>
    <t>Período: 12 meses
Inicio: 24/09/2020            Término: 23/09/2021</t>
  </si>
  <si>
    <t>Pagamento Mensal
12 Parcelas de R$ 844,20</t>
  </si>
  <si>
    <t>Serviços Prestados P. F.</t>
  </si>
  <si>
    <t>Serviço Pessoa Física</t>
  </si>
  <si>
    <t>Vivian Carina Bissoli</t>
  </si>
  <si>
    <t>CPF - 375.444.798-03</t>
  </si>
  <si>
    <t>Prestação de Serviços de Enfermagem</t>
  </si>
  <si>
    <t>05/10/2020</t>
  </si>
  <si>
    <t>Período:
Início: 05/10/2020
Término: 30/10/2020</t>
  </si>
  <si>
    <t>Parcela Única</t>
  </si>
  <si>
    <t xml:space="preserve">Porto  Sseguro Companhia de  Seguros Gerais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</si>
</sst>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2">
    <xf numFmtId="0" fontId="0" fillId="0" borderId="0" xfId="0"/>
    <xf numFmtId="165" fontId="4" fillId="0" borderId="0" xfId="0" applyNumberFormat="1" applyFont="1" applyAlignment="1">
      <alignment wrapText="1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Fill="1"/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165" fontId="4" fillId="0" borderId="1" xfId="0" applyNumberFormat="1" applyFont="1" applyFill="1" applyBorder="1"/>
    <xf numFmtId="165" fontId="4" fillId="2" borderId="1" xfId="0" applyNumberFormat="1" applyFont="1" applyFill="1" applyBorder="1"/>
    <xf numFmtId="165" fontId="4" fillId="2" borderId="2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1" xfId="0" applyFont="1" applyFill="1" applyBorder="1" applyAlignment="1"/>
    <xf numFmtId="0" fontId="5" fillId="2" borderId="2" xfId="0" applyFont="1" applyFill="1" applyBorder="1" applyAlignment="1">
      <alignment wrapText="1"/>
    </xf>
    <xf numFmtId="0" fontId="4" fillId="0" borderId="0" xfId="0" applyFont="1" applyBorder="1"/>
    <xf numFmtId="165" fontId="4" fillId="0" borderId="5" xfId="0" applyNumberFormat="1" applyFont="1" applyFill="1" applyBorder="1" applyAlignment="1">
      <alignment wrapText="1"/>
    </xf>
    <xf numFmtId="0" fontId="4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6" applyFont="1" applyFill="1" applyBorder="1" applyAlignment="1">
      <alignment vertical="center" wrapText="1"/>
    </xf>
    <xf numFmtId="164" fontId="6" fillId="0" borderId="1" xfId="6" applyFont="1" applyFill="1" applyBorder="1" applyAlignment="1">
      <alignment vertical="center" wrapText="1"/>
    </xf>
    <xf numFmtId="164" fontId="6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164" fontId="5" fillId="2" borderId="1" xfId="6" applyFont="1" applyFill="1" applyBorder="1" applyAlignment="1">
      <alignment vertical="center" wrapText="1"/>
    </xf>
    <xf numFmtId="164" fontId="4" fillId="0" borderId="1" xfId="6" applyFont="1" applyFill="1" applyBorder="1" applyAlignment="1">
      <alignment horizontal="center" vertical="center" wrapText="1"/>
    </xf>
    <xf numFmtId="164" fontId="4" fillId="0" borderId="1" xfId="6" applyFont="1" applyFill="1" applyBorder="1" applyAlignment="1">
      <alignment horizontal="center" vertical="center"/>
    </xf>
    <xf numFmtId="164" fontId="6" fillId="0" borderId="1" xfId="6" applyFont="1" applyFill="1" applyBorder="1" applyAlignment="1">
      <alignment horizontal="center" vertical="center"/>
    </xf>
    <xf numFmtId="164" fontId="6" fillId="0" borderId="1" xfId="6" applyFont="1" applyFill="1" applyBorder="1" applyAlignment="1">
      <alignment vertical="center"/>
    </xf>
    <xf numFmtId="164" fontId="4" fillId="0" borderId="1" xfId="6" applyFont="1" applyFill="1" applyBorder="1" applyAlignment="1">
      <alignment horizontal="left" vertical="center" wrapText="1"/>
    </xf>
    <xf numFmtId="164" fontId="8" fillId="0" borderId="1" xfId="6" applyFont="1" applyFill="1" applyBorder="1" applyAlignment="1">
      <alignment horizontal="center" vertical="center" wrapText="1"/>
    </xf>
    <xf numFmtId="164" fontId="8" fillId="2" borderId="1" xfId="6" applyFont="1" applyFill="1" applyBorder="1" applyAlignment="1">
      <alignment horizontal="center" vertical="center" wrapText="1"/>
    </xf>
    <xf numFmtId="164" fontId="7" fillId="2" borderId="6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6" applyFont="1" applyAlignment="1">
      <alignment vertical="center"/>
    </xf>
    <xf numFmtId="164" fontId="4" fillId="0" borderId="0" xfId="6" applyFont="1" applyFill="1" applyAlignment="1">
      <alignment horizontal="center" vertical="center"/>
    </xf>
    <xf numFmtId="164" fontId="5" fillId="0" borderId="0" xfId="6" applyFont="1" applyFill="1" applyAlignment="1">
      <alignment horizontal="center" vertical="center"/>
    </xf>
    <xf numFmtId="164" fontId="5" fillId="0" borderId="0" xfId="6" applyFont="1" applyFill="1" applyBorder="1" applyAlignment="1">
      <alignment vertical="center" wrapText="1"/>
    </xf>
    <xf numFmtId="164" fontId="4" fillId="0" borderId="0" xfId="6" applyFont="1" applyFill="1" applyBorder="1" applyAlignment="1">
      <alignment vertical="center" wrapText="1"/>
    </xf>
    <xf numFmtId="164" fontId="5" fillId="2" borderId="1" xfId="6" applyFont="1" applyFill="1" applyBorder="1" applyAlignment="1">
      <alignment vertical="center"/>
    </xf>
    <xf numFmtId="164" fontId="7" fillId="0" borderId="0" xfId="6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4" fontId="4" fillId="3" borderId="1" xfId="6" applyFont="1" applyFill="1" applyBorder="1" applyAlignment="1">
      <alignment horizontal="center" vertical="center" wrapText="1"/>
    </xf>
    <xf numFmtId="164" fontId="6" fillId="3" borderId="1" xfId="6" applyFont="1" applyFill="1" applyBorder="1" applyAlignment="1">
      <alignment horizontal="center" vertical="center" wrapText="1"/>
    </xf>
    <xf numFmtId="164" fontId="6" fillId="3" borderId="1" xfId="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164" fontId="4" fillId="3" borderId="1" xfId="6" applyFont="1" applyFill="1" applyBorder="1" applyAlignment="1">
      <alignment vertical="center" wrapText="1"/>
    </xf>
    <xf numFmtId="164" fontId="6" fillId="3" borderId="1" xfId="6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6" fillId="3" borderId="1" xfId="6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4" borderId="1" xfId="6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 2" xfId="2" xr:uid="{00000000-0005-0000-0000-000002000000}"/>
    <cellStyle name="Normal 3" xfId="3" xr:uid="{00000000-0005-0000-0000-000003000000}"/>
    <cellStyle name="Separador de milhares 2" xfId="4" xr:uid="{00000000-0005-0000-0000-000004000000}"/>
    <cellStyle name="Separador de milhares 3" xfId="5" xr:uid="{00000000-0005-0000-0000-000005000000}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36787</xdr:colOff>
      <xdr:row>0</xdr:row>
      <xdr:rowOff>15765</xdr:rowOff>
    </xdr:from>
    <xdr:to>
      <xdr:col>3</xdr:col>
      <xdr:colOff>747059</xdr:colOff>
      <xdr:row>4</xdr:row>
      <xdr:rowOff>110620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D15078C-2E0D-48EC-A1D1-9A4AAE6E6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87" y="15765"/>
          <a:ext cx="1572120" cy="678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F73"/>
  <sheetViews>
    <sheetView showGridLines="0" tabSelected="1" topLeftCell="C1" zoomScaleNormal="100" workbookViewId="0">
      <pane xSplit="4" ySplit="7" topLeftCell="G32" activePane="bottomRight" state="frozen"/>
      <selection activeCell="C1" sqref="C1"/>
      <selection pane="topRight" activeCell="G1" sqref="G1"/>
      <selection pane="bottomLeft" activeCell="C8" sqref="C8"/>
      <selection pane="bottomRight" activeCell="K77" sqref="K77"/>
    </sheetView>
  </sheetViews>
  <sheetFormatPr defaultColWidth="9.140625" defaultRowHeight="11.25" x14ac:dyDescent="0.2"/>
  <cols>
    <col min="1" max="1" width="11.28515625" style="1" hidden="1" customWidth="1"/>
    <col min="2" max="2" width="14.85546875" style="2" hidden="1" customWidth="1"/>
    <col min="3" max="3" width="12.5703125" style="57" customWidth="1"/>
    <col min="4" max="4" width="16" style="65" customWidth="1"/>
    <col min="5" max="5" width="8.5703125" style="104" customWidth="1"/>
    <col min="6" max="6" width="19.85546875" style="57" customWidth="1"/>
    <col min="7" max="7" width="15.85546875" style="65" customWidth="1"/>
    <col min="8" max="8" width="19.42578125" style="65" hidden="1" customWidth="1"/>
    <col min="9" max="9" width="19.85546875" style="57" customWidth="1"/>
    <col min="10" max="10" width="10.7109375" style="104" customWidth="1"/>
    <col min="11" max="12" width="19.85546875" style="57" customWidth="1"/>
    <col min="13" max="15" width="9.28515625" style="58" customWidth="1"/>
    <col min="16" max="16" width="10.7109375" style="58" customWidth="1"/>
    <col min="17" max="18" width="10.7109375" style="59" customWidth="1"/>
    <col min="19" max="19" width="11.42578125" style="59" customWidth="1"/>
    <col min="20" max="22" width="10.7109375" style="59" customWidth="1"/>
    <col min="23" max="23" width="12.28515625" style="59" customWidth="1"/>
    <col min="24" max="24" width="10.7109375" style="59" customWidth="1"/>
    <col min="25" max="25" width="10.7109375" style="60" customWidth="1"/>
    <col min="26" max="16384" width="9.140625" style="3"/>
  </cols>
  <sheetData>
    <row r="2" spans="1:25" ht="15" customHeight="1" x14ac:dyDescent="0.2">
      <c r="C2" s="116" t="s">
        <v>161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x14ac:dyDescent="0.2">
      <c r="E3" s="97"/>
      <c r="I3" s="50"/>
      <c r="J3" s="97"/>
      <c r="K3" s="50"/>
      <c r="L3" s="50"/>
    </row>
    <row r="4" spans="1:25" x14ac:dyDescent="0.2"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6" spans="1:25" ht="25.5" customHeight="1" x14ac:dyDescent="0.2">
      <c r="A6" s="23" t="s">
        <v>5</v>
      </c>
      <c r="B6" s="23" t="s">
        <v>6</v>
      </c>
      <c r="C6" s="77" t="s">
        <v>79</v>
      </c>
      <c r="D6" s="77" t="s">
        <v>80</v>
      </c>
      <c r="E6" s="85" t="s">
        <v>81</v>
      </c>
      <c r="F6" s="77" t="s">
        <v>82</v>
      </c>
      <c r="G6" s="22" t="s">
        <v>36</v>
      </c>
      <c r="H6" s="47" t="s">
        <v>83</v>
      </c>
      <c r="I6" s="77" t="s">
        <v>7</v>
      </c>
      <c r="J6" s="93" t="s">
        <v>96</v>
      </c>
      <c r="K6" s="87" t="s">
        <v>87</v>
      </c>
      <c r="L6" s="87" t="s">
        <v>88</v>
      </c>
      <c r="M6" s="47" t="s">
        <v>2</v>
      </c>
      <c r="N6" s="47" t="s">
        <v>1</v>
      </c>
      <c r="O6" s="47" t="s">
        <v>16</v>
      </c>
      <c r="P6" s="47" t="s">
        <v>17</v>
      </c>
      <c r="Q6" s="47" t="s">
        <v>18</v>
      </c>
      <c r="R6" s="47" t="s">
        <v>19</v>
      </c>
      <c r="S6" s="47" t="s">
        <v>20</v>
      </c>
      <c r="T6" s="47" t="s">
        <v>21</v>
      </c>
      <c r="U6" s="47" t="s">
        <v>22</v>
      </c>
      <c r="V6" s="47" t="s">
        <v>23</v>
      </c>
      <c r="W6" s="47" t="s">
        <v>24</v>
      </c>
      <c r="X6" s="47" t="s">
        <v>25</v>
      </c>
      <c r="Y6" s="47" t="s">
        <v>43</v>
      </c>
    </row>
    <row r="7" spans="1:25" s="4" customFormat="1" ht="11.25" customHeight="1" x14ac:dyDescent="0.2">
      <c r="A7" s="118" t="s">
        <v>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s="4" customFormat="1" ht="33.75" x14ac:dyDescent="0.2">
      <c r="A8" s="5"/>
      <c r="B8" s="5"/>
      <c r="C8" s="83" t="s">
        <v>84</v>
      </c>
      <c r="D8" s="66" t="s">
        <v>85</v>
      </c>
      <c r="E8" s="86" t="s">
        <v>86</v>
      </c>
      <c r="F8" s="78" t="s">
        <v>50</v>
      </c>
      <c r="G8" s="66" t="s">
        <v>51</v>
      </c>
      <c r="H8" s="66" t="s">
        <v>89</v>
      </c>
      <c r="I8" s="26" t="s">
        <v>52</v>
      </c>
      <c r="J8" s="86" t="s">
        <v>97</v>
      </c>
      <c r="K8" s="26" t="s">
        <v>90</v>
      </c>
      <c r="L8" s="26" t="s">
        <v>91</v>
      </c>
      <c r="M8" s="27">
        <v>1926.75</v>
      </c>
      <c r="N8" s="27">
        <v>1926.75</v>
      </c>
      <c r="O8" s="27">
        <v>1926.75</v>
      </c>
      <c r="P8" s="27">
        <v>1926.75</v>
      </c>
      <c r="Q8" s="27">
        <v>1926.75</v>
      </c>
      <c r="R8" s="29">
        <v>1926.75</v>
      </c>
      <c r="S8" s="29">
        <v>1926.75</v>
      </c>
      <c r="T8" s="29">
        <v>1926.75</v>
      </c>
      <c r="U8" s="29">
        <v>1926.75</v>
      </c>
      <c r="V8" s="29">
        <v>1926.75</v>
      </c>
      <c r="W8" s="29"/>
      <c r="X8" s="29"/>
      <c r="Y8" s="45">
        <f t="shared" ref="Y8:Y14" si="0">SUM(M8:X8)</f>
        <v>19267.5</v>
      </c>
    </row>
    <row r="9" spans="1:25" ht="78.75" x14ac:dyDescent="0.2">
      <c r="A9" s="6"/>
      <c r="B9" s="6"/>
      <c r="C9" s="83" t="s">
        <v>92</v>
      </c>
      <c r="D9" s="89" t="s">
        <v>93</v>
      </c>
      <c r="E9" s="86" t="s">
        <v>103</v>
      </c>
      <c r="F9" s="78" t="s">
        <v>41</v>
      </c>
      <c r="G9" s="66" t="s">
        <v>42</v>
      </c>
      <c r="H9" s="27" t="s">
        <v>95</v>
      </c>
      <c r="I9" s="26" t="s">
        <v>73</v>
      </c>
      <c r="J9" s="86" t="s">
        <v>100</v>
      </c>
      <c r="K9" s="26" t="s">
        <v>162</v>
      </c>
      <c r="L9" s="26" t="s">
        <v>104</v>
      </c>
      <c r="M9" s="27">
        <v>9250</v>
      </c>
      <c r="N9" s="27">
        <v>9250</v>
      </c>
      <c r="O9" s="27">
        <v>9250</v>
      </c>
      <c r="P9" s="27">
        <v>9250</v>
      </c>
      <c r="Q9" s="27">
        <v>6783.33</v>
      </c>
      <c r="R9" s="81"/>
      <c r="S9" s="81"/>
      <c r="T9" s="81"/>
      <c r="U9" s="81"/>
      <c r="V9" s="81"/>
      <c r="W9" s="81"/>
      <c r="X9" s="81"/>
      <c r="Y9" s="45">
        <f t="shared" ref="Y9:Y10" si="1">SUM(M9:X9)</f>
        <v>43783.33</v>
      </c>
    </row>
    <row r="10" spans="1:25" ht="67.5" x14ac:dyDescent="0.2">
      <c r="A10" s="6"/>
      <c r="B10" s="6"/>
      <c r="C10" s="83" t="s">
        <v>84</v>
      </c>
      <c r="D10" s="89" t="s">
        <v>93</v>
      </c>
      <c r="E10" s="86" t="s">
        <v>99</v>
      </c>
      <c r="F10" s="78" t="s">
        <v>41</v>
      </c>
      <c r="G10" s="66" t="s">
        <v>42</v>
      </c>
      <c r="H10" s="27" t="s">
        <v>95</v>
      </c>
      <c r="I10" s="34" t="s">
        <v>74</v>
      </c>
      <c r="J10" s="86" t="s">
        <v>100</v>
      </c>
      <c r="K10" s="34" t="s">
        <v>101</v>
      </c>
      <c r="L10" s="34" t="s">
        <v>102</v>
      </c>
      <c r="M10" s="27">
        <v>7150</v>
      </c>
      <c r="N10" s="27">
        <v>7150</v>
      </c>
      <c r="O10" s="27">
        <v>7150</v>
      </c>
      <c r="P10" s="27">
        <v>7150</v>
      </c>
      <c r="Q10" s="27">
        <v>7150</v>
      </c>
      <c r="R10" s="29">
        <v>7150</v>
      </c>
      <c r="S10" s="29">
        <v>7150</v>
      </c>
      <c r="T10" s="29">
        <v>7150</v>
      </c>
      <c r="U10" s="29">
        <v>7150</v>
      </c>
      <c r="V10" s="29">
        <v>7150</v>
      </c>
      <c r="W10" s="106"/>
      <c r="X10" s="29"/>
      <c r="Y10" s="45">
        <f t="shared" si="1"/>
        <v>71500</v>
      </c>
    </row>
    <row r="11" spans="1:25" ht="112.5" x14ac:dyDescent="0.2">
      <c r="A11" s="6"/>
      <c r="B11" s="6"/>
      <c r="C11" s="83" t="s">
        <v>84</v>
      </c>
      <c r="D11" s="89" t="s">
        <v>93</v>
      </c>
      <c r="E11" s="86" t="s">
        <v>158</v>
      </c>
      <c r="F11" s="78" t="s">
        <v>163</v>
      </c>
      <c r="G11" s="66" t="s">
        <v>164</v>
      </c>
      <c r="H11" s="27" t="s">
        <v>165</v>
      </c>
      <c r="I11" s="26" t="s">
        <v>166</v>
      </c>
      <c r="J11" s="86" t="s">
        <v>176</v>
      </c>
      <c r="K11" s="86" t="s">
        <v>215</v>
      </c>
      <c r="L11" s="26" t="s">
        <v>167</v>
      </c>
      <c r="M11" s="107"/>
      <c r="N11" s="108"/>
      <c r="O11" s="81"/>
      <c r="P11" s="81"/>
      <c r="Q11" s="29">
        <v>680</v>
      </c>
      <c r="R11" s="29">
        <v>680</v>
      </c>
      <c r="S11" s="29">
        <v>680</v>
      </c>
      <c r="T11" s="29">
        <v>680</v>
      </c>
      <c r="U11" s="29">
        <v>680</v>
      </c>
      <c r="V11" s="29">
        <v>680</v>
      </c>
      <c r="W11" s="29"/>
      <c r="X11" s="29"/>
      <c r="Y11" s="45">
        <f t="shared" si="0"/>
        <v>4080</v>
      </c>
    </row>
    <row r="12" spans="1:25" ht="56.25" x14ac:dyDescent="0.2">
      <c r="A12" s="6"/>
      <c r="B12" s="6"/>
      <c r="C12" s="83" t="s">
        <v>84</v>
      </c>
      <c r="D12" s="89" t="s">
        <v>93</v>
      </c>
      <c r="E12" s="86" t="s">
        <v>168</v>
      </c>
      <c r="F12" s="78" t="s">
        <v>169</v>
      </c>
      <c r="G12" s="66" t="s">
        <v>170</v>
      </c>
      <c r="H12" s="27" t="s">
        <v>171</v>
      </c>
      <c r="I12" s="34" t="s">
        <v>172</v>
      </c>
      <c r="J12" s="86" t="s">
        <v>173</v>
      </c>
      <c r="K12" s="86" t="s">
        <v>174</v>
      </c>
      <c r="L12" s="34" t="s">
        <v>175</v>
      </c>
      <c r="M12" s="107"/>
      <c r="N12" s="108"/>
      <c r="O12" s="81"/>
      <c r="P12" s="81"/>
      <c r="Q12" s="29">
        <f>1333+4542</f>
        <v>5875</v>
      </c>
      <c r="R12" s="29">
        <v>9542</v>
      </c>
      <c r="S12" s="29">
        <v>9542.01</v>
      </c>
      <c r="T12" s="29">
        <v>9542</v>
      </c>
      <c r="U12" s="29">
        <v>9542</v>
      </c>
      <c r="V12" s="29">
        <v>9542</v>
      </c>
      <c r="W12" s="29"/>
      <c r="X12" s="29"/>
      <c r="Y12" s="45">
        <f t="shared" si="0"/>
        <v>53585.01</v>
      </c>
    </row>
    <row r="13" spans="1:25" ht="33.75" x14ac:dyDescent="0.2">
      <c r="A13" s="6"/>
      <c r="B13" s="6"/>
      <c r="C13" s="83" t="s">
        <v>84</v>
      </c>
      <c r="D13" s="89" t="s">
        <v>218</v>
      </c>
      <c r="E13" s="86"/>
      <c r="F13" s="89" t="s">
        <v>217</v>
      </c>
      <c r="G13" s="66" t="s">
        <v>219</v>
      </c>
      <c r="H13" s="27"/>
      <c r="I13" s="34" t="s">
        <v>220</v>
      </c>
      <c r="J13" s="86" t="s">
        <v>221</v>
      </c>
      <c r="K13" s="86" t="s">
        <v>222</v>
      </c>
      <c r="L13" s="34" t="s">
        <v>223</v>
      </c>
      <c r="M13" s="107"/>
      <c r="N13" s="108"/>
      <c r="O13" s="81"/>
      <c r="P13" s="81"/>
      <c r="Q13" s="81"/>
      <c r="R13" s="81"/>
      <c r="S13" s="81"/>
      <c r="T13" s="81"/>
      <c r="U13" s="81"/>
      <c r="V13" s="29">
        <v>844.2</v>
      </c>
      <c r="W13" s="29"/>
      <c r="X13" s="29"/>
      <c r="Y13" s="45">
        <f t="shared" si="0"/>
        <v>844.2</v>
      </c>
    </row>
    <row r="14" spans="1:25" s="4" customFormat="1" x14ac:dyDescent="0.2">
      <c r="A14" s="5"/>
      <c r="B14" s="48"/>
      <c r="C14" s="51" t="s">
        <v>0</v>
      </c>
      <c r="D14" s="67"/>
      <c r="E14" s="98"/>
      <c r="F14" s="51"/>
      <c r="G14" s="67"/>
      <c r="H14" s="67"/>
      <c r="I14" s="51"/>
      <c r="J14" s="98"/>
      <c r="K14" s="51"/>
      <c r="L14" s="51"/>
      <c r="M14" s="39">
        <f>SUM(M8:M13)</f>
        <v>18326.75</v>
      </c>
      <c r="N14" s="39">
        <f t="shared" ref="N14:X14" si="2">SUM(N8:N13)</f>
        <v>18326.75</v>
      </c>
      <c r="O14" s="39">
        <f t="shared" si="2"/>
        <v>18326.75</v>
      </c>
      <c r="P14" s="39">
        <f t="shared" si="2"/>
        <v>18326.75</v>
      </c>
      <c r="Q14" s="39">
        <f t="shared" si="2"/>
        <v>22415.08</v>
      </c>
      <c r="R14" s="39">
        <f t="shared" si="2"/>
        <v>19298.75</v>
      </c>
      <c r="S14" s="39">
        <f t="shared" si="2"/>
        <v>19298.760000000002</v>
      </c>
      <c r="T14" s="39">
        <f t="shared" si="2"/>
        <v>19298.75</v>
      </c>
      <c r="U14" s="39">
        <f t="shared" si="2"/>
        <v>19298.75</v>
      </c>
      <c r="V14" s="39">
        <f t="shared" si="2"/>
        <v>20142.95</v>
      </c>
      <c r="W14" s="39">
        <f t="shared" si="2"/>
        <v>0</v>
      </c>
      <c r="X14" s="39">
        <f t="shared" si="2"/>
        <v>0</v>
      </c>
      <c r="Y14" s="46">
        <f t="shared" si="0"/>
        <v>193060.04</v>
      </c>
    </row>
    <row r="15" spans="1:25" x14ac:dyDescent="0.2">
      <c r="A15" s="7"/>
      <c r="B15" s="18"/>
      <c r="C15" s="52"/>
      <c r="D15" s="68"/>
      <c r="E15" s="99"/>
      <c r="F15" s="52"/>
      <c r="G15" s="68"/>
      <c r="H15" s="68"/>
      <c r="I15" s="52"/>
      <c r="J15" s="99"/>
      <c r="K15" s="52"/>
      <c r="L15" s="52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ht="11.25" customHeight="1" x14ac:dyDescent="0.2">
      <c r="A16" s="118" t="s">
        <v>37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76" s="8" customFormat="1" ht="123.75" x14ac:dyDescent="0.2">
      <c r="A17" s="5"/>
      <c r="B17" s="5"/>
      <c r="C17" s="24" t="s">
        <v>84</v>
      </c>
      <c r="D17" s="69" t="s">
        <v>141</v>
      </c>
      <c r="E17" s="86" t="s">
        <v>142</v>
      </c>
      <c r="F17" s="25" t="s">
        <v>53</v>
      </c>
      <c r="G17" s="69" t="s">
        <v>54</v>
      </c>
      <c r="H17" s="69" t="s">
        <v>144</v>
      </c>
      <c r="I17" s="26" t="s">
        <v>55</v>
      </c>
      <c r="J17" s="86" t="s">
        <v>98</v>
      </c>
      <c r="K17" s="26" t="s">
        <v>177</v>
      </c>
      <c r="L17" s="26" t="s">
        <v>143</v>
      </c>
      <c r="M17" s="27">
        <v>550</v>
      </c>
      <c r="N17" s="29">
        <v>550</v>
      </c>
      <c r="O17" s="29">
        <v>550</v>
      </c>
      <c r="P17" s="29">
        <v>550</v>
      </c>
      <c r="Q17" s="29">
        <v>550</v>
      </c>
      <c r="R17" s="29">
        <v>550</v>
      </c>
      <c r="S17" s="29">
        <v>550</v>
      </c>
      <c r="T17" s="29">
        <v>550</v>
      </c>
      <c r="U17" s="29">
        <v>550</v>
      </c>
      <c r="V17" s="29">
        <v>550</v>
      </c>
      <c r="W17" s="29"/>
      <c r="X17" s="29"/>
      <c r="Y17" s="45">
        <f>SUM(M17:X17)</f>
        <v>5500</v>
      </c>
    </row>
    <row r="18" spans="1:76" s="4" customFormat="1" x14ac:dyDescent="0.2">
      <c r="A18" s="5"/>
      <c r="B18" s="5"/>
      <c r="C18" s="51" t="s">
        <v>0</v>
      </c>
      <c r="D18" s="67"/>
      <c r="E18" s="98"/>
      <c r="F18" s="51"/>
      <c r="G18" s="67"/>
      <c r="H18" s="67"/>
      <c r="I18" s="51"/>
      <c r="J18" s="98"/>
      <c r="K18" s="51"/>
      <c r="L18" s="51"/>
      <c r="M18" s="39">
        <f>SUM(M17:M17)</f>
        <v>550</v>
      </c>
      <c r="N18" s="39">
        <f t="shared" ref="N18:X18" si="3">SUM(N17:N17)</f>
        <v>550</v>
      </c>
      <c r="O18" s="39">
        <f t="shared" si="3"/>
        <v>550</v>
      </c>
      <c r="P18" s="39">
        <f t="shared" si="3"/>
        <v>550</v>
      </c>
      <c r="Q18" s="39">
        <f t="shared" si="3"/>
        <v>550</v>
      </c>
      <c r="R18" s="39">
        <f t="shared" si="3"/>
        <v>550</v>
      </c>
      <c r="S18" s="39">
        <f t="shared" si="3"/>
        <v>550</v>
      </c>
      <c r="T18" s="39">
        <f t="shared" si="3"/>
        <v>550</v>
      </c>
      <c r="U18" s="39">
        <f t="shared" si="3"/>
        <v>550</v>
      </c>
      <c r="V18" s="39">
        <f t="shared" si="3"/>
        <v>550</v>
      </c>
      <c r="W18" s="39">
        <f t="shared" si="3"/>
        <v>0</v>
      </c>
      <c r="X18" s="39">
        <f t="shared" si="3"/>
        <v>0</v>
      </c>
      <c r="Y18" s="46">
        <f>SUM(M18:X18)</f>
        <v>5500</v>
      </c>
    </row>
    <row r="19" spans="1:76" x14ac:dyDescent="0.2">
      <c r="A19" s="11"/>
      <c r="B19" s="12"/>
      <c r="C19" s="52"/>
      <c r="D19" s="68"/>
      <c r="E19" s="99"/>
      <c r="F19" s="52"/>
      <c r="G19" s="68"/>
      <c r="H19" s="68"/>
      <c r="I19" s="52"/>
      <c r="J19" s="99"/>
      <c r="K19" s="52"/>
      <c r="L19" s="52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76" ht="11.25" customHeight="1" x14ac:dyDescent="0.2">
      <c r="A20" s="118" t="s">
        <v>12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76" s="4" customFormat="1" ht="90" x14ac:dyDescent="0.2">
      <c r="A21" s="5" t="s">
        <v>13</v>
      </c>
      <c r="B21" s="5" t="s">
        <v>8</v>
      </c>
      <c r="C21" s="24" t="s">
        <v>84</v>
      </c>
      <c r="D21" s="66" t="s">
        <v>135</v>
      </c>
      <c r="E21" s="86" t="s">
        <v>137</v>
      </c>
      <c r="F21" s="25" t="s">
        <v>56</v>
      </c>
      <c r="G21" s="66" t="s">
        <v>57</v>
      </c>
      <c r="H21" s="66" t="s">
        <v>140</v>
      </c>
      <c r="I21" s="26" t="s">
        <v>136</v>
      </c>
      <c r="J21" s="86" t="s">
        <v>98</v>
      </c>
      <c r="K21" s="26" t="s">
        <v>178</v>
      </c>
      <c r="L21" s="26" t="s">
        <v>138</v>
      </c>
      <c r="M21" s="27">
        <v>12900</v>
      </c>
      <c r="N21" s="28">
        <v>11400</v>
      </c>
      <c r="O21" s="28">
        <v>13200</v>
      </c>
      <c r="P21" s="29">
        <v>11400</v>
      </c>
      <c r="Q21" s="29">
        <v>10800</v>
      </c>
      <c r="R21" s="29">
        <v>12600</v>
      </c>
      <c r="S21" s="29">
        <v>13800</v>
      </c>
      <c r="T21" s="29">
        <v>12600</v>
      </c>
      <c r="U21" s="29">
        <v>12600</v>
      </c>
      <c r="V21" s="29">
        <v>12600</v>
      </c>
      <c r="W21" s="29"/>
      <c r="X21" s="29"/>
      <c r="Y21" s="45">
        <f t="shared" ref="Y21:Y24" si="4">SUM(M21:X21)</f>
        <v>123900</v>
      </c>
    </row>
    <row r="22" spans="1:76" s="4" customFormat="1" ht="90" x14ac:dyDescent="0.2">
      <c r="A22" s="5"/>
      <c r="B22" s="5"/>
      <c r="C22" s="24" t="s">
        <v>84</v>
      </c>
      <c r="D22" s="66" t="s">
        <v>153</v>
      </c>
      <c r="E22" s="86" t="s">
        <v>154</v>
      </c>
      <c r="F22" s="25" t="s">
        <v>58</v>
      </c>
      <c r="G22" s="66" t="s">
        <v>59</v>
      </c>
      <c r="H22" s="66" t="s">
        <v>156</v>
      </c>
      <c r="I22" s="26" t="s">
        <v>139</v>
      </c>
      <c r="J22" s="86" t="s">
        <v>98</v>
      </c>
      <c r="K22" s="26" t="s">
        <v>178</v>
      </c>
      <c r="L22" s="26" t="s">
        <v>155</v>
      </c>
      <c r="M22" s="40">
        <v>12240</v>
      </c>
      <c r="N22" s="28">
        <v>10880</v>
      </c>
      <c r="O22" s="28">
        <v>10880</v>
      </c>
      <c r="P22" s="29">
        <v>13600</v>
      </c>
      <c r="Q22" s="29">
        <v>10880</v>
      </c>
      <c r="R22" s="29">
        <v>9520</v>
      </c>
      <c r="S22" s="29">
        <v>13600</v>
      </c>
      <c r="T22" s="29">
        <v>10880</v>
      </c>
      <c r="U22" s="29">
        <v>12240</v>
      </c>
      <c r="V22" s="29">
        <v>12240</v>
      </c>
      <c r="W22" s="29"/>
      <c r="X22" s="29"/>
      <c r="Y22" s="45">
        <f t="shared" si="4"/>
        <v>116960</v>
      </c>
    </row>
    <row r="23" spans="1:76" s="4" customFormat="1" ht="90" x14ac:dyDescent="0.2">
      <c r="A23" s="5"/>
      <c r="B23" s="5"/>
      <c r="C23" s="24" t="s">
        <v>84</v>
      </c>
      <c r="D23" s="66" t="s">
        <v>145</v>
      </c>
      <c r="E23" s="86" t="s">
        <v>94</v>
      </c>
      <c r="F23" s="25" t="s">
        <v>60</v>
      </c>
      <c r="G23" s="66" t="s">
        <v>61</v>
      </c>
      <c r="H23" s="66" t="s">
        <v>148</v>
      </c>
      <c r="I23" s="26" t="s">
        <v>146</v>
      </c>
      <c r="J23" s="86" t="s">
        <v>98</v>
      </c>
      <c r="K23" s="26" t="s">
        <v>178</v>
      </c>
      <c r="L23" s="26" t="s">
        <v>147</v>
      </c>
      <c r="M23" s="27">
        <v>6000</v>
      </c>
      <c r="N23" s="28">
        <v>6000</v>
      </c>
      <c r="O23" s="28">
        <v>6000</v>
      </c>
      <c r="P23" s="29">
        <v>6000</v>
      </c>
      <c r="Q23" s="29">
        <v>6000</v>
      </c>
      <c r="R23" s="29">
        <v>6000</v>
      </c>
      <c r="S23" s="29">
        <v>6000</v>
      </c>
      <c r="T23" s="29">
        <v>6000</v>
      </c>
      <c r="U23" s="29">
        <v>6000</v>
      </c>
      <c r="V23" s="29">
        <v>6000</v>
      </c>
      <c r="W23" s="29"/>
      <c r="X23" s="29"/>
      <c r="Y23" s="45">
        <f t="shared" si="4"/>
        <v>60000</v>
      </c>
    </row>
    <row r="24" spans="1:76" s="4" customFormat="1" x14ac:dyDescent="0.2">
      <c r="A24" s="5"/>
      <c r="B24" s="5"/>
      <c r="C24" s="51" t="s">
        <v>0</v>
      </c>
      <c r="D24" s="67"/>
      <c r="E24" s="98"/>
      <c r="F24" s="51"/>
      <c r="G24" s="67"/>
      <c r="H24" s="67"/>
      <c r="I24" s="51"/>
      <c r="J24" s="98"/>
      <c r="K24" s="51"/>
      <c r="L24" s="51"/>
      <c r="M24" s="39">
        <f t="shared" ref="M24:X24" si="5">SUM(M21:M23)</f>
        <v>31140</v>
      </c>
      <c r="N24" s="39">
        <f t="shared" si="5"/>
        <v>28280</v>
      </c>
      <c r="O24" s="39">
        <f t="shared" si="5"/>
        <v>30080</v>
      </c>
      <c r="P24" s="39">
        <f t="shared" si="5"/>
        <v>31000</v>
      </c>
      <c r="Q24" s="39">
        <f t="shared" si="5"/>
        <v>27680</v>
      </c>
      <c r="R24" s="39">
        <f t="shared" si="5"/>
        <v>28120</v>
      </c>
      <c r="S24" s="39">
        <f t="shared" si="5"/>
        <v>33400</v>
      </c>
      <c r="T24" s="39">
        <f t="shared" si="5"/>
        <v>29480</v>
      </c>
      <c r="U24" s="39">
        <f t="shared" si="5"/>
        <v>30840</v>
      </c>
      <c r="V24" s="39">
        <f t="shared" si="5"/>
        <v>30840</v>
      </c>
      <c r="W24" s="39">
        <f t="shared" si="5"/>
        <v>0</v>
      </c>
      <c r="X24" s="39">
        <f t="shared" si="5"/>
        <v>0</v>
      </c>
      <c r="Y24" s="46">
        <f t="shared" si="4"/>
        <v>300860</v>
      </c>
    </row>
    <row r="25" spans="1:76" s="5" customFormat="1" x14ac:dyDescent="0.2">
      <c r="A25" s="13"/>
      <c r="B25" s="14"/>
      <c r="C25" s="53"/>
      <c r="D25" s="71"/>
      <c r="E25" s="100"/>
      <c r="F25" s="53"/>
      <c r="G25" s="71"/>
      <c r="H25" s="71"/>
      <c r="I25" s="53"/>
      <c r="J25" s="100"/>
      <c r="K25" s="53"/>
      <c r="L25" s="53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1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20"/>
    </row>
    <row r="26" spans="1:76" ht="11.25" customHeight="1" x14ac:dyDescent="0.2">
      <c r="A26" s="118" t="s">
        <v>75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76" s="4" customFormat="1" ht="123.75" x14ac:dyDescent="0.2">
      <c r="A27" s="5"/>
      <c r="B27" s="5"/>
      <c r="C27" s="83" t="s">
        <v>84</v>
      </c>
      <c r="D27" s="66" t="s">
        <v>120</v>
      </c>
      <c r="E27" s="86" t="s">
        <v>121</v>
      </c>
      <c r="F27" s="78" t="s">
        <v>76</v>
      </c>
      <c r="G27" s="66" t="s">
        <v>77</v>
      </c>
      <c r="H27" s="66" t="s">
        <v>123</v>
      </c>
      <c r="I27" s="26" t="s">
        <v>78</v>
      </c>
      <c r="J27" s="86" t="s">
        <v>98</v>
      </c>
      <c r="K27" s="26" t="s">
        <v>180</v>
      </c>
      <c r="L27" s="26" t="s">
        <v>122</v>
      </c>
      <c r="M27" s="27">
        <v>200</v>
      </c>
      <c r="N27" s="29">
        <v>200</v>
      </c>
      <c r="O27" s="28">
        <v>200</v>
      </c>
      <c r="P27" s="29">
        <v>200</v>
      </c>
      <c r="Q27" s="29">
        <v>200</v>
      </c>
      <c r="R27" s="29">
        <v>200</v>
      </c>
      <c r="S27" s="29">
        <v>200</v>
      </c>
      <c r="T27" s="29">
        <v>200</v>
      </c>
      <c r="U27" s="29">
        <v>200</v>
      </c>
      <c r="V27" s="29">
        <v>200</v>
      </c>
      <c r="W27" s="29"/>
      <c r="X27" s="29"/>
      <c r="Y27" s="45">
        <f>SUM(M27:X27)</f>
        <v>2000</v>
      </c>
    </row>
    <row r="28" spans="1:76" s="4" customFormat="1" x14ac:dyDescent="0.2">
      <c r="A28" s="5"/>
      <c r="B28" s="5"/>
      <c r="C28" s="51" t="s">
        <v>0</v>
      </c>
      <c r="D28" s="67"/>
      <c r="E28" s="98"/>
      <c r="F28" s="51"/>
      <c r="G28" s="67"/>
      <c r="H28" s="67"/>
      <c r="I28" s="51"/>
      <c r="J28" s="98"/>
      <c r="K28" s="51"/>
      <c r="L28" s="51"/>
      <c r="M28" s="39">
        <f>SUM(M27)</f>
        <v>200</v>
      </c>
      <c r="N28" s="39">
        <f t="shared" ref="N28:X28" si="6">SUM(N27)</f>
        <v>200</v>
      </c>
      <c r="O28" s="39">
        <f t="shared" si="6"/>
        <v>200</v>
      </c>
      <c r="P28" s="39">
        <f t="shared" si="6"/>
        <v>200</v>
      </c>
      <c r="Q28" s="39">
        <f t="shared" si="6"/>
        <v>200</v>
      </c>
      <c r="R28" s="39">
        <f>SUM(R27)</f>
        <v>200</v>
      </c>
      <c r="S28" s="39">
        <f t="shared" si="6"/>
        <v>200</v>
      </c>
      <c r="T28" s="39">
        <f t="shared" si="6"/>
        <v>200</v>
      </c>
      <c r="U28" s="39">
        <f t="shared" si="6"/>
        <v>200</v>
      </c>
      <c r="V28" s="39">
        <f t="shared" si="6"/>
        <v>200</v>
      </c>
      <c r="W28" s="39">
        <f t="shared" si="6"/>
        <v>0</v>
      </c>
      <c r="X28" s="39">
        <f t="shared" si="6"/>
        <v>0</v>
      </c>
      <c r="Y28" s="46">
        <f>SUM(M28:X28)</f>
        <v>2000</v>
      </c>
    </row>
    <row r="29" spans="1:76" s="5" customFormat="1" x14ac:dyDescent="0.2">
      <c r="A29" s="13"/>
      <c r="B29" s="14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20"/>
    </row>
    <row r="30" spans="1:76" ht="11.25" customHeight="1" x14ac:dyDescent="0.2">
      <c r="A30" s="118" t="s">
        <v>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6" s="4" customFormat="1" ht="56.25" x14ac:dyDescent="0.2">
      <c r="A31" s="5"/>
      <c r="B31" s="5"/>
      <c r="C31" s="83" t="s">
        <v>84</v>
      </c>
      <c r="D31" s="66" t="s">
        <v>157</v>
      </c>
      <c r="E31" s="86" t="s">
        <v>158</v>
      </c>
      <c r="F31" s="78" t="s">
        <v>31</v>
      </c>
      <c r="G31" s="66" t="s">
        <v>28</v>
      </c>
      <c r="H31" s="66" t="s">
        <v>159</v>
      </c>
      <c r="I31" s="26" t="s">
        <v>9</v>
      </c>
      <c r="J31" s="86" t="s">
        <v>160</v>
      </c>
      <c r="K31" s="26" t="s">
        <v>181</v>
      </c>
      <c r="L31" s="26" t="s">
        <v>182</v>
      </c>
      <c r="M31" s="27">
        <v>638.25</v>
      </c>
      <c r="N31" s="29">
        <v>636.25</v>
      </c>
      <c r="O31" s="29">
        <v>636.25</v>
      </c>
      <c r="P31" s="29">
        <v>636.25</v>
      </c>
      <c r="Q31" s="29">
        <v>636.25</v>
      </c>
      <c r="R31" s="29">
        <v>636.25</v>
      </c>
      <c r="S31" s="29">
        <v>636.25</v>
      </c>
      <c r="T31" s="29">
        <v>636.25</v>
      </c>
      <c r="U31" s="29">
        <v>636.25</v>
      </c>
      <c r="V31" s="29">
        <v>636.25</v>
      </c>
      <c r="W31" s="29">
        <v>0</v>
      </c>
      <c r="X31" s="29"/>
      <c r="Y31" s="45">
        <f>SUM(M31:X31)</f>
        <v>6364.5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</row>
    <row r="32" spans="1:76" s="4" customFormat="1" ht="22.5" x14ac:dyDescent="0.2">
      <c r="A32" s="5"/>
      <c r="B32" s="5"/>
      <c r="C32" s="83" t="s">
        <v>84</v>
      </c>
      <c r="D32" s="66" t="s">
        <v>157</v>
      </c>
      <c r="E32" s="86" t="s">
        <v>158</v>
      </c>
      <c r="F32" s="88" t="s">
        <v>183</v>
      </c>
      <c r="G32" s="90" t="s">
        <v>184</v>
      </c>
      <c r="H32" s="44" t="s">
        <v>185</v>
      </c>
      <c r="I32" s="26" t="s">
        <v>9</v>
      </c>
      <c r="J32" s="86" t="s">
        <v>188</v>
      </c>
      <c r="K32" s="91" t="s">
        <v>187</v>
      </c>
      <c r="L32" s="91" t="s">
        <v>186</v>
      </c>
      <c r="M32" s="81"/>
      <c r="N32" s="81"/>
      <c r="O32" s="81"/>
      <c r="P32" s="81"/>
      <c r="Q32" s="81"/>
      <c r="R32" s="29">
        <v>8625</v>
      </c>
      <c r="S32" s="29">
        <v>0</v>
      </c>
      <c r="T32" s="29">
        <v>0</v>
      </c>
      <c r="U32" s="29">
        <v>0</v>
      </c>
      <c r="V32" s="29"/>
      <c r="W32" s="29">
        <v>0</v>
      </c>
      <c r="X32" s="29"/>
      <c r="Y32" s="45">
        <f>SUM(M32:X32)</f>
        <v>8625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114" s="4" customFormat="1" x14ac:dyDescent="0.2">
      <c r="A33" s="5"/>
      <c r="B33" s="5"/>
      <c r="C33" s="51" t="s">
        <v>0</v>
      </c>
      <c r="D33" s="67"/>
      <c r="E33" s="98"/>
      <c r="F33" s="51"/>
      <c r="G33" s="67"/>
      <c r="H33" s="67"/>
      <c r="I33" s="51"/>
      <c r="J33" s="98"/>
      <c r="K33" s="51"/>
      <c r="L33" s="51"/>
      <c r="M33" s="39">
        <f>SUM(M31:M32)</f>
        <v>638.25</v>
      </c>
      <c r="N33" s="39">
        <f t="shared" ref="N33:X33" si="7">SUM(N31:N32)</f>
        <v>636.25</v>
      </c>
      <c r="O33" s="39">
        <f t="shared" si="7"/>
        <v>636.25</v>
      </c>
      <c r="P33" s="39">
        <f t="shared" si="7"/>
        <v>636.25</v>
      </c>
      <c r="Q33" s="39">
        <f t="shared" si="7"/>
        <v>636.25</v>
      </c>
      <c r="R33" s="39">
        <f t="shared" si="7"/>
        <v>9261.25</v>
      </c>
      <c r="S33" s="39">
        <f t="shared" si="7"/>
        <v>636.25</v>
      </c>
      <c r="T33" s="39">
        <f t="shared" si="7"/>
        <v>636.25</v>
      </c>
      <c r="U33" s="39">
        <f t="shared" si="7"/>
        <v>636.25</v>
      </c>
      <c r="V33" s="39">
        <f t="shared" si="7"/>
        <v>636.25</v>
      </c>
      <c r="W33" s="39">
        <f t="shared" si="7"/>
        <v>0</v>
      </c>
      <c r="X33" s="39">
        <f t="shared" si="7"/>
        <v>0</v>
      </c>
      <c r="Y33" s="46">
        <f>SUM(M33:X33)</f>
        <v>14989.5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114" s="5" customFormat="1" x14ac:dyDescent="0.2">
      <c r="A34" s="13"/>
      <c r="B34" s="14"/>
      <c r="C34" s="53"/>
      <c r="D34" s="71"/>
      <c r="E34" s="100"/>
      <c r="F34" s="53"/>
      <c r="G34" s="71"/>
      <c r="H34" s="71"/>
      <c r="I34" s="53"/>
      <c r="J34" s="100"/>
      <c r="K34" s="53"/>
      <c r="L34" s="5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1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20"/>
    </row>
    <row r="35" spans="1:114" s="5" customFormat="1" x14ac:dyDescent="0.2">
      <c r="A35" s="13"/>
      <c r="B35" s="14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20"/>
    </row>
    <row r="36" spans="1:114" ht="11.25" customHeight="1" x14ac:dyDescent="0.2">
      <c r="A36" s="118" t="s">
        <v>216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114" s="4" customFormat="1" ht="45" x14ac:dyDescent="0.2">
      <c r="A37" s="5"/>
      <c r="B37" s="5"/>
      <c r="C37" s="83" t="s">
        <v>84</v>
      </c>
      <c r="D37" s="89" t="s">
        <v>191</v>
      </c>
      <c r="E37" s="86" t="s">
        <v>158</v>
      </c>
      <c r="F37" s="88" t="s">
        <v>189</v>
      </c>
      <c r="G37" s="109" t="s">
        <v>190</v>
      </c>
      <c r="H37" s="109" t="s">
        <v>192</v>
      </c>
      <c r="I37" s="89" t="s">
        <v>193</v>
      </c>
      <c r="J37" s="86" t="s">
        <v>173</v>
      </c>
      <c r="K37" s="89" t="s">
        <v>194</v>
      </c>
      <c r="L37" s="89" t="s">
        <v>209</v>
      </c>
      <c r="M37" s="81"/>
      <c r="N37" s="81"/>
      <c r="O37" s="81"/>
      <c r="P37" s="81"/>
      <c r="Q37" s="81"/>
      <c r="R37" s="81"/>
      <c r="S37" s="29">
        <v>945</v>
      </c>
      <c r="T37" s="29">
        <v>0</v>
      </c>
      <c r="U37" s="29">
        <v>0</v>
      </c>
      <c r="V37" s="29">
        <v>0</v>
      </c>
      <c r="W37" s="29">
        <v>0</v>
      </c>
      <c r="X37" s="29"/>
      <c r="Y37" s="45">
        <f>SUM(M37:X37)</f>
        <v>945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114" s="4" customFormat="1" x14ac:dyDescent="0.2">
      <c r="A38" s="5"/>
      <c r="B38" s="5"/>
      <c r="C38" s="51" t="s">
        <v>0</v>
      </c>
      <c r="D38" s="67"/>
      <c r="E38" s="98"/>
      <c r="F38" s="51"/>
      <c r="G38" s="67"/>
      <c r="H38" s="67"/>
      <c r="I38" s="51"/>
      <c r="J38" s="98"/>
      <c r="K38" s="51"/>
      <c r="L38" s="51"/>
      <c r="M38" s="39">
        <f>SUM(M37)</f>
        <v>0</v>
      </c>
      <c r="N38" s="39">
        <f t="shared" ref="N38:X38" si="8">SUM(N37)</f>
        <v>0</v>
      </c>
      <c r="O38" s="39">
        <f t="shared" si="8"/>
        <v>0</v>
      </c>
      <c r="P38" s="39">
        <f t="shared" si="8"/>
        <v>0</v>
      </c>
      <c r="Q38" s="39">
        <f t="shared" si="8"/>
        <v>0</v>
      </c>
      <c r="R38" s="39">
        <f t="shared" si="8"/>
        <v>0</v>
      </c>
      <c r="S38" s="39">
        <f t="shared" si="8"/>
        <v>945</v>
      </c>
      <c r="T38" s="39">
        <f t="shared" si="8"/>
        <v>0</v>
      </c>
      <c r="U38" s="39">
        <f t="shared" si="8"/>
        <v>0</v>
      </c>
      <c r="V38" s="39">
        <f t="shared" si="8"/>
        <v>0</v>
      </c>
      <c r="W38" s="39">
        <f t="shared" si="8"/>
        <v>0</v>
      </c>
      <c r="X38" s="39">
        <f t="shared" si="8"/>
        <v>0</v>
      </c>
      <c r="Y38" s="46">
        <f>SUM(M38:X38)</f>
        <v>945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</row>
    <row r="39" spans="1:114" s="5" customFormat="1" x14ac:dyDescent="0.2">
      <c r="A39" s="13"/>
      <c r="B39" s="14"/>
      <c r="C39" s="53"/>
      <c r="D39" s="71"/>
      <c r="E39" s="100"/>
      <c r="F39" s="53"/>
      <c r="G39" s="71"/>
      <c r="H39" s="71"/>
      <c r="I39" s="53"/>
      <c r="J39" s="100"/>
      <c r="K39" s="53"/>
      <c r="L39" s="53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1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20"/>
    </row>
    <row r="40" spans="1:114" ht="11.25" customHeight="1" x14ac:dyDescent="0.2">
      <c r="A40" s="118" t="s">
        <v>62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</row>
    <row r="41" spans="1:114" s="4" customFormat="1" ht="123.75" x14ac:dyDescent="0.2">
      <c r="A41" s="5"/>
      <c r="B41" s="5"/>
      <c r="C41" s="24" t="s">
        <v>84</v>
      </c>
      <c r="D41" s="66" t="s">
        <v>124</v>
      </c>
      <c r="E41" s="86" t="s">
        <v>126</v>
      </c>
      <c r="F41" s="25" t="s">
        <v>46</v>
      </c>
      <c r="G41" s="66" t="s">
        <v>47</v>
      </c>
      <c r="H41" s="66" t="s">
        <v>130</v>
      </c>
      <c r="I41" s="25" t="s">
        <v>48</v>
      </c>
      <c r="J41" s="86" t="s">
        <v>98</v>
      </c>
      <c r="K41" s="25" t="s">
        <v>179</v>
      </c>
      <c r="L41" s="25" t="s">
        <v>128</v>
      </c>
      <c r="M41" s="27">
        <v>374.33</v>
      </c>
      <c r="N41" s="27">
        <v>374.33</v>
      </c>
      <c r="O41" s="27">
        <v>374.33</v>
      </c>
      <c r="P41" s="27">
        <v>374.33</v>
      </c>
      <c r="Q41" s="27">
        <v>374.33</v>
      </c>
      <c r="R41" s="29">
        <v>374.33</v>
      </c>
      <c r="S41" s="29">
        <v>374.33</v>
      </c>
      <c r="T41" s="29">
        <v>374.33</v>
      </c>
      <c r="U41" s="29">
        <v>374.33</v>
      </c>
      <c r="V41" s="29">
        <v>374.33</v>
      </c>
      <c r="W41" s="29"/>
      <c r="X41" s="29"/>
      <c r="Y41" s="45">
        <f>SUM(M41:X41)</f>
        <v>3743.2999999999997</v>
      </c>
    </row>
    <row r="42" spans="1:114" s="4" customFormat="1" ht="123.75" x14ac:dyDescent="0.2">
      <c r="A42" s="5" t="s">
        <v>11</v>
      </c>
      <c r="B42" s="5" t="s">
        <v>8</v>
      </c>
      <c r="C42" s="24" t="s">
        <v>84</v>
      </c>
      <c r="D42" s="66" t="s">
        <v>125</v>
      </c>
      <c r="E42" s="86" t="s">
        <v>127</v>
      </c>
      <c r="F42" s="25" t="s">
        <v>46</v>
      </c>
      <c r="G42" s="66" t="s">
        <v>47</v>
      </c>
      <c r="H42" s="66" t="s">
        <v>130</v>
      </c>
      <c r="I42" s="26" t="s">
        <v>49</v>
      </c>
      <c r="J42" s="86" t="s">
        <v>98</v>
      </c>
      <c r="K42" s="25" t="s">
        <v>179</v>
      </c>
      <c r="L42" s="26" t="s">
        <v>129</v>
      </c>
      <c r="M42" s="44">
        <v>70.23</v>
      </c>
      <c r="N42" s="44">
        <v>70.23</v>
      </c>
      <c r="O42" s="44">
        <v>70.23</v>
      </c>
      <c r="P42" s="44">
        <v>70.23</v>
      </c>
      <c r="Q42" s="44">
        <v>70.23</v>
      </c>
      <c r="R42" s="29">
        <v>70.23</v>
      </c>
      <c r="S42" s="29">
        <v>70.23</v>
      </c>
      <c r="T42" s="29">
        <v>70.23</v>
      </c>
      <c r="U42" s="29">
        <v>70.23</v>
      </c>
      <c r="V42" s="29">
        <v>70.23</v>
      </c>
      <c r="W42" s="29"/>
      <c r="X42" s="29"/>
      <c r="Y42" s="45">
        <f>SUM(M42:X42)</f>
        <v>702.30000000000007</v>
      </c>
    </row>
    <row r="43" spans="1:114" s="4" customFormat="1" x14ac:dyDescent="0.2">
      <c r="A43" s="5"/>
      <c r="B43" s="5"/>
      <c r="C43" s="51" t="s">
        <v>0</v>
      </c>
      <c r="D43" s="67"/>
      <c r="E43" s="98"/>
      <c r="F43" s="51"/>
      <c r="G43" s="67"/>
      <c r="H43" s="67"/>
      <c r="I43" s="51"/>
      <c r="J43" s="98"/>
      <c r="K43" s="51"/>
      <c r="L43" s="51"/>
      <c r="M43" s="39">
        <f>SUM(M41:M42)</f>
        <v>444.56</v>
      </c>
      <c r="N43" s="39">
        <f t="shared" ref="N43:P43" si="9">SUM(N41:N42)</f>
        <v>444.56</v>
      </c>
      <c r="O43" s="39">
        <f t="shared" si="9"/>
        <v>444.56</v>
      </c>
      <c r="P43" s="39">
        <f t="shared" si="9"/>
        <v>444.56</v>
      </c>
      <c r="Q43" s="39">
        <f t="shared" ref="Q43" si="10">SUM(Q41:Q42)</f>
        <v>444.56</v>
      </c>
      <c r="R43" s="39">
        <f t="shared" ref="R43" si="11">SUM(R41:R42)</f>
        <v>444.56</v>
      </c>
      <c r="S43" s="39">
        <f t="shared" ref="S43" si="12">SUM(S41:S42)</f>
        <v>444.56</v>
      </c>
      <c r="T43" s="39">
        <f t="shared" ref="T43" si="13">SUM(T41:T42)</f>
        <v>444.56</v>
      </c>
      <c r="U43" s="39">
        <f t="shared" ref="U43" si="14">SUM(U41:U42)</f>
        <v>444.56</v>
      </c>
      <c r="V43" s="39">
        <f t="shared" ref="V43" si="15">SUM(V41:V42)</f>
        <v>444.56</v>
      </c>
      <c r="W43" s="39">
        <f t="shared" ref="W43" si="16">SUM(W41:W42)</f>
        <v>0</v>
      </c>
      <c r="X43" s="39">
        <f t="shared" ref="X43" si="17">SUM(X41:X42)</f>
        <v>0</v>
      </c>
      <c r="Y43" s="46">
        <f>SUM(M43:X43)</f>
        <v>4445.6000000000004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</row>
    <row r="44" spans="1:114" s="5" customFormat="1" x14ac:dyDescent="0.2">
      <c r="A44" s="13"/>
      <c r="B44" s="14"/>
      <c r="C44" s="53"/>
      <c r="D44" s="71"/>
      <c r="E44" s="100"/>
      <c r="F44" s="53"/>
      <c r="G44" s="71"/>
      <c r="H44" s="71"/>
      <c r="I44" s="53"/>
      <c r="J44" s="100"/>
      <c r="K44" s="53"/>
      <c r="L44" s="5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1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20"/>
    </row>
    <row r="45" spans="1:114" s="37" customFormat="1" ht="11.25" customHeight="1" x14ac:dyDescent="0.2">
      <c r="A45" s="36"/>
      <c r="B45" s="36"/>
      <c r="C45" s="120" t="s">
        <v>40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</row>
    <row r="46" spans="1:114" ht="45" x14ac:dyDescent="0.2">
      <c r="A46" s="84"/>
      <c r="B46" s="84"/>
      <c r="C46" s="24" t="s">
        <v>92</v>
      </c>
      <c r="D46" s="66" t="s">
        <v>113</v>
      </c>
      <c r="E46" s="86" t="s">
        <v>114</v>
      </c>
      <c r="F46" s="25" t="s">
        <v>38</v>
      </c>
      <c r="G46" s="66" t="s">
        <v>39</v>
      </c>
      <c r="H46" s="66" t="s">
        <v>118</v>
      </c>
      <c r="I46" s="25" t="s">
        <v>44</v>
      </c>
      <c r="J46" s="86" t="s">
        <v>115</v>
      </c>
      <c r="K46" s="25" t="s">
        <v>116</v>
      </c>
      <c r="L46" s="25" t="s">
        <v>117</v>
      </c>
      <c r="M46" s="40">
        <v>550</v>
      </c>
      <c r="N46" s="29">
        <v>550</v>
      </c>
      <c r="O46" s="29">
        <v>550</v>
      </c>
      <c r="P46" s="29">
        <v>550</v>
      </c>
      <c r="Q46" s="81"/>
      <c r="R46" s="81"/>
      <c r="S46" s="81"/>
      <c r="T46" s="81"/>
      <c r="U46" s="81"/>
      <c r="V46" s="81"/>
      <c r="W46" s="81"/>
      <c r="X46" s="81"/>
      <c r="Y46" s="45">
        <f>SUM(M46:X46)</f>
        <v>2200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 ht="45" x14ac:dyDescent="0.2">
      <c r="A47" s="35"/>
      <c r="B47" s="35"/>
      <c r="C47" s="24" t="s">
        <v>84</v>
      </c>
      <c r="D47" s="66" t="s">
        <v>113</v>
      </c>
      <c r="E47" s="86" t="s">
        <v>158</v>
      </c>
      <c r="F47" s="25" t="s">
        <v>38</v>
      </c>
      <c r="G47" s="66" t="s">
        <v>39</v>
      </c>
      <c r="H47" s="66" t="s">
        <v>118</v>
      </c>
      <c r="I47" s="25" t="s">
        <v>44</v>
      </c>
      <c r="J47" s="86" t="s">
        <v>196</v>
      </c>
      <c r="K47" s="25" t="s">
        <v>197</v>
      </c>
      <c r="L47" s="25" t="s">
        <v>195</v>
      </c>
      <c r="M47" s="81"/>
      <c r="N47" s="81"/>
      <c r="O47" s="81"/>
      <c r="P47" s="81"/>
      <c r="Q47" s="29">
        <v>170</v>
      </c>
      <c r="R47" s="29">
        <v>170</v>
      </c>
      <c r="S47" s="29">
        <v>170</v>
      </c>
      <c r="T47" s="29">
        <v>170</v>
      </c>
      <c r="U47" s="29">
        <v>170</v>
      </c>
      <c r="V47" s="29">
        <v>170</v>
      </c>
      <c r="W47" s="29"/>
      <c r="X47" s="29"/>
      <c r="Y47" s="45">
        <f>SUM(M47:X47)</f>
        <v>1020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 s="4" customFormat="1" x14ac:dyDescent="0.2">
      <c r="A48" s="5" t="s">
        <v>10</v>
      </c>
      <c r="B48" s="5" t="s">
        <v>8</v>
      </c>
      <c r="C48" s="51" t="s">
        <v>0</v>
      </c>
      <c r="D48" s="67"/>
      <c r="E48" s="98"/>
      <c r="F48" s="51"/>
      <c r="G48" s="67"/>
      <c r="H48" s="67"/>
      <c r="I48" s="51"/>
      <c r="J48" s="98"/>
      <c r="K48" s="51"/>
      <c r="L48" s="51"/>
      <c r="M48" s="39">
        <f>SUM(M46:M47)</f>
        <v>550</v>
      </c>
      <c r="N48" s="39">
        <f t="shared" ref="N48:X48" si="18">SUM(N46:N47)</f>
        <v>550</v>
      </c>
      <c r="O48" s="39">
        <f t="shared" si="18"/>
        <v>550</v>
      </c>
      <c r="P48" s="39">
        <f t="shared" si="18"/>
        <v>550</v>
      </c>
      <c r="Q48" s="39">
        <f t="shared" si="18"/>
        <v>170</v>
      </c>
      <c r="R48" s="39">
        <f t="shared" si="18"/>
        <v>170</v>
      </c>
      <c r="S48" s="39">
        <f t="shared" si="18"/>
        <v>170</v>
      </c>
      <c r="T48" s="39">
        <f t="shared" si="18"/>
        <v>170</v>
      </c>
      <c r="U48" s="39">
        <f t="shared" si="18"/>
        <v>170</v>
      </c>
      <c r="V48" s="39">
        <f t="shared" si="18"/>
        <v>170</v>
      </c>
      <c r="W48" s="39">
        <f t="shared" si="18"/>
        <v>0</v>
      </c>
      <c r="X48" s="39">
        <f t="shared" si="18"/>
        <v>0</v>
      </c>
      <c r="Y48" s="46">
        <f>SUM(M48:X48)</f>
        <v>3220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</row>
    <row r="49" spans="1:162" s="5" customFormat="1" x14ac:dyDescent="0.2">
      <c r="A49" s="13"/>
      <c r="B49" s="14"/>
      <c r="C49" s="53"/>
      <c r="D49" s="71"/>
      <c r="E49" s="100"/>
      <c r="F49" s="53"/>
      <c r="G49" s="71"/>
      <c r="H49" s="71"/>
      <c r="I49" s="53"/>
      <c r="J49" s="100"/>
      <c r="K49" s="53"/>
      <c r="L49" s="53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1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62" ht="11.25" customHeight="1" x14ac:dyDescent="0.2">
      <c r="A50" s="7"/>
      <c r="B50" s="7"/>
      <c r="C50" s="121" t="s">
        <v>26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</row>
    <row r="51" spans="1:162" s="4" customFormat="1" ht="103.15" customHeight="1" x14ac:dyDescent="0.2">
      <c r="A51" s="5"/>
      <c r="B51" s="5"/>
      <c r="C51" s="24" t="s">
        <v>84</v>
      </c>
      <c r="D51" s="24" t="s">
        <v>110</v>
      </c>
      <c r="E51" s="86" t="s">
        <v>210</v>
      </c>
      <c r="F51" s="112" t="s">
        <v>63</v>
      </c>
      <c r="G51" s="24" t="s">
        <v>64</v>
      </c>
      <c r="H51" s="24" t="s">
        <v>112</v>
      </c>
      <c r="I51" s="25" t="s">
        <v>45</v>
      </c>
      <c r="J51" s="86" t="s">
        <v>211</v>
      </c>
      <c r="K51" s="112" t="s">
        <v>212</v>
      </c>
      <c r="L51" s="24" t="s">
        <v>213</v>
      </c>
      <c r="M51" s="40">
        <v>38.85</v>
      </c>
      <c r="N51" s="40">
        <v>39.4</v>
      </c>
      <c r="O51" s="40">
        <v>58.41</v>
      </c>
      <c r="P51" s="40">
        <v>50.94</v>
      </c>
      <c r="Q51" s="40">
        <v>18.510000000000002</v>
      </c>
      <c r="R51" s="40">
        <v>37.67</v>
      </c>
      <c r="S51" s="40">
        <v>57.32</v>
      </c>
      <c r="T51" s="40">
        <f>47.07+69.35</f>
        <v>116.41999999999999</v>
      </c>
      <c r="U51" s="40">
        <v>61.73</v>
      </c>
      <c r="V51" s="113">
        <v>105.29</v>
      </c>
      <c r="W51" s="113"/>
      <c r="X51" s="113"/>
      <c r="Y51" s="45">
        <f>SUM(M51:X51)</f>
        <v>584.54</v>
      </c>
    </row>
    <row r="52" spans="1:162" s="4" customFormat="1" x14ac:dyDescent="0.2">
      <c r="A52" s="5"/>
      <c r="B52" s="5"/>
      <c r="C52" s="51" t="s">
        <v>0</v>
      </c>
      <c r="D52" s="67"/>
      <c r="E52" s="98"/>
      <c r="F52" s="51"/>
      <c r="G52" s="67"/>
      <c r="H52" s="67"/>
      <c r="I52" s="51"/>
      <c r="J52" s="98"/>
      <c r="K52" s="51"/>
      <c r="L52" s="51"/>
      <c r="M52" s="39">
        <f>M51</f>
        <v>38.85</v>
      </c>
      <c r="N52" s="39">
        <f t="shared" ref="N52:X52" si="19">N51</f>
        <v>39.4</v>
      </c>
      <c r="O52" s="39">
        <f t="shared" si="19"/>
        <v>58.41</v>
      </c>
      <c r="P52" s="39">
        <f t="shared" si="19"/>
        <v>50.94</v>
      </c>
      <c r="Q52" s="39">
        <f t="shared" si="19"/>
        <v>18.510000000000002</v>
      </c>
      <c r="R52" s="39">
        <f t="shared" si="19"/>
        <v>37.67</v>
      </c>
      <c r="S52" s="39">
        <f t="shared" si="19"/>
        <v>57.32</v>
      </c>
      <c r="T52" s="39">
        <f t="shared" si="19"/>
        <v>116.41999999999999</v>
      </c>
      <c r="U52" s="39">
        <f t="shared" si="19"/>
        <v>61.73</v>
      </c>
      <c r="V52" s="39">
        <f t="shared" si="19"/>
        <v>105.29</v>
      </c>
      <c r="W52" s="39">
        <f t="shared" si="19"/>
        <v>0</v>
      </c>
      <c r="X52" s="39">
        <f t="shared" si="19"/>
        <v>0</v>
      </c>
      <c r="Y52" s="46">
        <f>SUM(M52:X52)</f>
        <v>584.54</v>
      </c>
    </row>
    <row r="53" spans="1:162" s="5" customFormat="1" x14ac:dyDescent="0.2">
      <c r="A53" s="13"/>
      <c r="B53" s="14"/>
      <c r="C53" s="53"/>
      <c r="D53" s="71"/>
      <c r="E53" s="100"/>
      <c r="F53" s="53"/>
      <c r="G53" s="71"/>
      <c r="H53" s="71"/>
      <c r="I53" s="53"/>
      <c r="J53" s="100"/>
      <c r="K53" s="53"/>
      <c r="L53" s="53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1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</row>
    <row r="54" spans="1:162" x14ac:dyDescent="0.2">
      <c r="A54" s="7"/>
      <c r="B54" s="7"/>
      <c r="C54" s="115" t="s">
        <v>27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</row>
    <row r="55" spans="1:162" ht="101.25" x14ac:dyDescent="0.2">
      <c r="A55" s="7"/>
      <c r="B55" s="7"/>
      <c r="C55" s="83" t="s">
        <v>92</v>
      </c>
      <c r="D55" s="66" t="s">
        <v>149</v>
      </c>
      <c r="E55" s="86" t="s">
        <v>150</v>
      </c>
      <c r="F55" s="83" t="s">
        <v>32</v>
      </c>
      <c r="G55" s="72" t="s">
        <v>30</v>
      </c>
      <c r="H55" s="66" t="s">
        <v>152</v>
      </c>
      <c r="I55" s="26" t="s">
        <v>65</v>
      </c>
      <c r="J55" s="86" t="s">
        <v>98</v>
      </c>
      <c r="K55" s="26" t="s">
        <v>111</v>
      </c>
      <c r="L55" s="26" t="s">
        <v>151</v>
      </c>
      <c r="M55" s="40">
        <v>1044.1199999999999</v>
      </c>
      <c r="N55" s="42">
        <v>919.8</v>
      </c>
      <c r="O55" s="43">
        <v>1138.4100000000001</v>
      </c>
      <c r="P55" s="42">
        <v>725.08</v>
      </c>
      <c r="Q55" s="42">
        <v>741.27</v>
      </c>
      <c r="R55" s="82"/>
      <c r="S55" s="82"/>
      <c r="T55" s="82"/>
      <c r="U55" s="82"/>
      <c r="V55" s="82"/>
      <c r="W55" s="82"/>
      <c r="X55" s="82"/>
      <c r="Y55" s="45">
        <f>SUM(M55:X55)</f>
        <v>4568.68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</row>
    <row r="56" spans="1:162" ht="78.75" x14ac:dyDescent="0.2">
      <c r="A56" s="7"/>
      <c r="B56" s="7"/>
      <c r="C56" s="83" t="s">
        <v>84</v>
      </c>
      <c r="D56" s="66" t="s">
        <v>149</v>
      </c>
      <c r="E56" s="86" t="s">
        <v>158</v>
      </c>
      <c r="F56" s="92" t="s">
        <v>198</v>
      </c>
      <c r="G56" s="111" t="s">
        <v>199</v>
      </c>
      <c r="H56" s="109" t="s">
        <v>200</v>
      </c>
      <c r="I56" s="91" t="s">
        <v>201</v>
      </c>
      <c r="J56" s="86" t="s">
        <v>202</v>
      </c>
      <c r="K56" s="91" t="s">
        <v>203</v>
      </c>
      <c r="L56" s="91" t="s">
        <v>214</v>
      </c>
      <c r="M56" s="80"/>
      <c r="N56" s="82"/>
      <c r="O56" s="110"/>
      <c r="P56" s="82"/>
      <c r="Q56" s="82"/>
      <c r="R56" s="42">
        <v>738.72</v>
      </c>
      <c r="S56" s="42">
        <v>922.24</v>
      </c>
      <c r="T56" s="42">
        <v>1127.8</v>
      </c>
      <c r="U56" s="42">
        <v>896.14</v>
      </c>
      <c r="V56" s="42">
        <v>1151.5</v>
      </c>
      <c r="W56" s="42"/>
      <c r="X56" s="42"/>
      <c r="Y56" s="45">
        <f>SUM(M56:X56)</f>
        <v>4836.3999999999996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</row>
    <row r="57" spans="1:162" s="4" customFormat="1" x14ac:dyDescent="0.2">
      <c r="A57" s="30" t="s">
        <v>14</v>
      </c>
      <c r="B57" s="30"/>
      <c r="C57" s="54" t="s">
        <v>0</v>
      </c>
      <c r="D57" s="73"/>
      <c r="E57" s="101"/>
      <c r="F57" s="54"/>
      <c r="G57" s="73"/>
      <c r="H57" s="73"/>
      <c r="I57" s="54"/>
      <c r="J57" s="101"/>
      <c r="K57" s="54"/>
      <c r="L57" s="54"/>
      <c r="M57" s="63">
        <f>SUM(M56:M56)</f>
        <v>0</v>
      </c>
      <c r="N57" s="63">
        <f>SUM(N56:N56)</f>
        <v>0</v>
      </c>
      <c r="O57" s="63">
        <f>SUM(O56:O56)</f>
        <v>0</v>
      </c>
      <c r="P57" s="63">
        <f>SUM(P56:P56)</f>
        <v>0</v>
      </c>
      <c r="Q57" s="63">
        <f t="shared" ref="Q57:X57" si="20">SUM(Q56:Q56)</f>
        <v>0</v>
      </c>
      <c r="R57" s="63">
        <f t="shared" si="20"/>
        <v>738.72</v>
      </c>
      <c r="S57" s="63">
        <f t="shared" si="20"/>
        <v>922.24</v>
      </c>
      <c r="T57" s="63">
        <f t="shared" si="20"/>
        <v>1127.8</v>
      </c>
      <c r="U57" s="63">
        <f t="shared" si="20"/>
        <v>896.14</v>
      </c>
      <c r="V57" s="63">
        <f t="shared" si="20"/>
        <v>1151.5</v>
      </c>
      <c r="W57" s="63">
        <f t="shared" si="20"/>
        <v>0</v>
      </c>
      <c r="X57" s="63">
        <f t="shared" si="20"/>
        <v>0</v>
      </c>
      <c r="Y57" s="46">
        <f>SUM(M57:X57)</f>
        <v>4836.3999999999996</v>
      </c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</row>
    <row r="58" spans="1:162" s="17" customFormat="1" x14ac:dyDescent="0.2">
      <c r="A58" s="15"/>
      <c r="B58" s="16"/>
      <c r="C58" s="55"/>
      <c r="D58" s="74"/>
      <c r="E58" s="102"/>
      <c r="F58" s="55"/>
      <c r="G58" s="74"/>
      <c r="H58" s="74"/>
      <c r="I58" s="55"/>
      <c r="J58" s="102"/>
      <c r="K58" s="55"/>
      <c r="L58" s="55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</row>
    <row r="59" spans="1:162" x14ac:dyDescent="0.2">
      <c r="A59" s="7"/>
      <c r="B59" s="10"/>
      <c r="C59" s="115" t="s">
        <v>69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</row>
    <row r="60" spans="1:162" s="33" customFormat="1" ht="56.25" x14ac:dyDescent="0.25">
      <c r="A60" s="31"/>
      <c r="B60" s="31"/>
      <c r="C60" s="96" t="s">
        <v>84</v>
      </c>
      <c r="D60" s="94" t="s">
        <v>105</v>
      </c>
      <c r="E60" s="95" t="s">
        <v>106</v>
      </c>
      <c r="F60" s="79" t="s">
        <v>66</v>
      </c>
      <c r="G60" s="70" t="s">
        <v>67</v>
      </c>
      <c r="H60" s="94" t="s">
        <v>107</v>
      </c>
      <c r="I60" s="76" t="s">
        <v>68</v>
      </c>
      <c r="J60" s="95" t="s">
        <v>108</v>
      </c>
      <c r="K60" s="76" t="s">
        <v>204</v>
      </c>
      <c r="L60" s="76" t="s">
        <v>109</v>
      </c>
      <c r="M60" s="41">
        <v>0</v>
      </c>
      <c r="N60" s="42">
        <v>0</v>
      </c>
      <c r="O60" s="42">
        <v>0</v>
      </c>
      <c r="P60" s="42">
        <v>464</v>
      </c>
      <c r="Q60" s="42">
        <v>0</v>
      </c>
      <c r="R60" s="42">
        <v>850</v>
      </c>
      <c r="S60" s="42">
        <v>0</v>
      </c>
      <c r="T60" s="42">
        <v>0</v>
      </c>
      <c r="U60" s="42">
        <v>136</v>
      </c>
      <c r="V60" s="42">
        <v>680</v>
      </c>
      <c r="W60" s="42"/>
      <c r="X60" s="42"/>
      <c r="Y60" s="45">
        <f>SUM(M60:X60)</f>
        <v>2130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</row>
    <row r="61" spans="1:162" s="4" customFormat="1" x14ac:dyDescent="0.2">
      <c r="A61" s="5"/>
      <c r="B61" s="9"/>
      <c r="C61" s="56"/>
      <c r="D61" s="75"/>
      <c r="E61" s="103"/>
      <c r="F61" s="56"/>
      <c r="G61" s="75"/>
      <c r="H61" s="75"/>
      <c r="I61" s="56"/>
      <c r="J61" s="103"/>
      <c r="K61" s="56"/>
      <c r="L61" s="56"/>
      <c r="M61" s="63">
        <f t="shared" ref="M61:Y61" si="21">SUM(M60:M60)</f>
        <v>0</v>
      </c>
      <c r="N61" s="63">
        <f t="shared" si="21"/>
        <v>0</v>
      </c>
      <c r="O61" s="63">
        <f t="shared" si="21"/>
        <v>0</v>
      </c>
      <c r="P61" s="63">
        <f t="shared" si="21"/>
        <v>464</v>
      </c>
      <c r="Q61" s="63">
        <f t="shared" si="21"/>
        <v>0</v>
      </c>
      <c r="R61" s="63">
        <f t="shared" si="21"/>
        <v>850</v>
      </c>
      <c r="S61" s="63">
        <f t="shared" si="21"/>
        <v>0</v>
      </c>
      <c r="T61" s="63">
        <f t="shared" si="21"/>
        <v>0</v>
      </c>
      <c r="U61" s="63">
        <f t="shared" si="21"/>
        <v>136</v>
      </c>
      <c r="V61" s="63">
        <f t="shared" si="21"/>
        <v>680</v>
      </c>
      <c r="W61" s="63">
        <f t="shared" si="21"/>
        <v>0</v>
      </c>
      <c r="X61" s="63">
        <f t="shared" si="21"/>
        <v>0</v>
      </c>
      <c r="Y61" s="46">
        <f t="shared" si="21"/>
        <v>2130</v>
      </c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</row>
    <row r="62" spans="1:162" s="5" customFormat="1" x14ac:dyDescent="0.2">
      <c r="A62" s="13"/>
      <c r="B62" s="14"/>
      <c r="C62" s="53"/>
      <c r="D62" s="71"/>
      <c r="E62" s="100"/>
      <c r="F62" s="53"/>
      <c r="G62" s="71"/>
      <c r="H62" s="71"/>
      <c r="I62" s="53"/>
      <c r="J62" s="100"/>
      <c r="K62" s="53"/>
      <c r="L62" s="53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1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</row>
    <row r="63" spans="1:162" x14ac:dyDescent="0.2">
      <c r="A63" s="7"/>
      <c r="B63" s="10"/>
      <c r="C63" s="115" t="s">
        <v>29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</row>
    <row r="64" spans="1:162" s="4" customFormat="1" ht="123.75" x14ac:dyDescent="0.2">
      <c r="A64" s="5"/>
      <c r="B64" s="9"/>
      <c r="C64" s="24" t="s">
        <v>84</v>
      </c>
      <c r="D64" s="66" t="s">
        <v>131</v>
      </c>
      <c r="E64" s="86" t="s">
        <v>132</v>
      </c>
      <c r="F64" s="25" t="s">
        <v>70</v>
      </c>
      <c r="G64" s="72" t="s">
        <v>71</v>
      </c>
      <c r="H64" s="66" t="s">
        <v>134</v>
      </c>
      <c r="I64" s="26" t="s">
        <v>72</v>
      </c>
      <c r="J64" s="86" t="s">
        <v>98</v>
      </c>
      <c r="K64" s="26" t="s">
        <v>177</v>
      </c>
      <c r="L64" s="26" t="s">
        <v>133</v>
      </c>
      <c r="M64" s="43">
        <v>900</v>
      </c>
      <c r="N64" s="42">
        <v>900</v>
      </c>
      <c r="O64" s="43">
        <v>900</v>
      </c>
      <c r="P64" s="42">
        <v>900</v>
      </c>
      <c r="Q64" s="42">
        <v>900</v>
      </c>
      <c r="R64" s="42">
        <v>900</v>
      </c>
      <c r="S64" s="42">
        <v>900</v>
      </c>
      <c r="T64" s="42">
        <v>900</v>
      </c>
      <c r="U64" s="42">
        <v>900</v>
      </c>
      <c r="V64" s="42">
        <v>900</v>
      </c>
      <c r="W64" s="42"/>
      <c r="X64" s="42"/>
      <c r="Y64" s="45">
        <f>SUM(M64:X64)</f>
        <v>9000</v>
      </c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</row>
    <row r="65" spans="1:162" s="4" customFormat="1" x14ac:dyDescent="0.2">
      <c r="A65" s="30" t="s">
        <v>15</v>
      </c>
      <c r="B65" s="30"/>
      <c r="C65" s="54" t="s">
        <v>0</v>
      </c>
      <c r="D65" s="73"/>
      <c r="E65" s="101"/>
      <c r="F65" s="54"/>
      <c r="G65" s="73"/>
      <c r="H65" s="73"/>
      <c r="I65" s="54"/>
      <c r="J65" s="101"/>
      <c r="K65" s="54"/>
      <c r="L65" s="54"/>
      <c r="M65" s="63">
        <f>SUM(M64:M64)</f>
        <v>900</v>
      </c>
      <c r="N65" s="63">
        <f t="shared" ref="N65:X65" si="22">SUM(N64:N64)</f>
        <v>900</v>
      </c>
      <c r="O65" s="63">
        <f t="shared" si="22"/>
        <v>900</v>
      </c>
      <c r="P65" s="63">
        <f t="shared" si="22"/>
        <v>900</v>
      </c>
      <c r="Q65" s="63">
        <f t="shared" si="22"/>
        <v>900</v>
      </c>
      <c r="R65" s="63">
        <f>SUM(R64:R64)</f>
        <v>900</v>
      </c>
      <c r="S65" s="63">
        <f>SUM(S64:S64)</f>
        <v>900</v>
      </c>
      <c r="T65" s="63">
        <f t="shared" si="22"/>
        <v>900</v>
      </c>
      <c r="U65" s="63">
        <f t="shared" si="22"/>
        <v>900</v>
      </c>
      <c r="V65" s="63">
        <f t="shared" si="22"/>
        <v>900</v>
      </c>
      <c r="W65" s="63">
        <f t="shared" si="22"/>
        <v>0</v>
      </c>
      <c r="X65" s="63">
        <f t="shared" si="22"/>
        <v>0</v>
      </c>
      <c r="Y65" s="46">
        <f>SUM(M65:X65)</f>
        <v>9000</v>
      </c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</row>
    <row r="66" spans="1:162" s="17" customFormat="1" x14ac:dyDescent="0.2">
      <c r="A66" s="15"/>
      <c r="B66" s="16"/>
      <c r="C66" s="55"/>
      <c r="D66" s="74"/>
      <c r="E66" s="102"/>
      <c r="F66" s="55"/>
      <c r="G66" s="74"/>
      <c r="H66" s="74"/>
      <c r="I66" s="55"/>
      <c r="J66" s="102"/>
      <c r="K66" s="55"/>
      <c r="L66" s="55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</row>
    <row r="67" spans="1:162" x14ac:dyDescent="0.2">
      <c r="A67" s="7"/>
      <c r="B67" s="10"/>
      <c r="C67" s="115" t="s">
        <v>33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</row>
    <row r="68" spans="1:162" ht="33.75" x14ac:dyDescent="0.2">
      <c r="A68" s="7"/>
      <c r="B68" s="10"/>
      <c r="C68" s="96" t="s">
        <v>84</v>
      </c>
      <c r="D68" s="70" t="s">
        <v>34</v>
      </c>
      <c r="E68" s="86" t="s">
        <v>205</v>
      </c>
      <c r="F68" s="79" t="s">
        <v>232</v>
      </c>
      <c r="G68" s="70" t="s">
        <v>35</v>
      </c>
      <c r="H68" s="70" t="s">
        <v>119</v>
      </c>
      <c r="I68" s="49" t="s">
        <v>34</v>
      </c>
      <c r="J68" s="105" t="s">
        <v>206</v>
      </c>
      <c r="K68" s="34" t="s">
        <v>207</v>
      </c>
      <c r="L68" s="34" t="s">
        <v>208</v>
      </c>
      <c r="M68" s="82"/>
      <c r="N68" s="82"/>
      <c r="O68" s="82"/>
      <c r="P68" s="43">
        <v>539</v>
      </c>
      <c r="Q68" s="43">
        <v>539</v>
      </c>
      <c r="R68" s="43">
        <v>539</v>
      </c>
      <c r="S68" s="43">
        <v>539</v>
      </c>
      <c r="T68" s="42">
        <v>539</v>
      </c>
      <c r="U68" s="43">
        <v>539</v>
      </c>
      <c r="V68" s="82"/>
      <c r="W68" s="82"/>
      <c r="X68" s="82"/>
      <c r="Y68" s="45">
        <f>SUM(M68:X68)</f>
        <v>3234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</row>
    <row r="69" spans="1:162" s="4" customFormat="1" x14ac:dyDescent="0.2">
      <c r="A69" s="5"/>
      <c r="B69" s="9"/>
      <c r="C69" s="54" t="s">
        <v>0</v>
      </c>
      <c r="D69" s="75"/>
      <c r="E69" s="103"/>
      <c r="F69" s="56"/>
      <c r="G69" s="75"/>
      <c r="H69" s="75"/>
      <c r="I69" s="56"/>
      <c r="J69" s="103"/>
      <c r="K69" s="56"/>
      <c r="L69" s="56"/>
      <c r="M69" s="63">
        <f t="shared" ref="M69:X69" si="23">SUM(M68:M68)</f>
        <v>0</v>
      </c>
      <c r="N69" s="63">
        <f t="shared" si="23"/>
        <v>0</v>
      </c>
      <c r="O69" s="63">
        <f t="shared" si="23"/>
        <v>0</v>
      </c>
      <c r="P69" s="63">
        <f t="shared" si="23"/>
        <v>539</v>
      </c>
      <c r="Q69" s="63">
        <f t="shared" si="23"/>
        <v>539</v>
      </c>
      <c r="R69" s="63">
        <f t="shared" si="23"/>
        <v>539</v>
      </c>
      <c r="S69" s="63">
        <f t="shared" si="23"/>
        <v>539</v>
      </c>
      <c r="T69" s="63">
        <f t="shared" si="23"/>
        <v>539</v>
      </c>
      <c r="U69" s="63">
        <f t="shared" si="23"/>
        <v>539</v>
      </c>
      <c r="V69" s="63">
        <f t="shared" si="23"/>
        <v>0</v>
      </c>
      <c r="W69" s="63">
        <f t="shared" si="23"/>
        <v>0</v>
      </c>
      <c r="X69" s="63">
        <f t="shared" si="23"/>
        <v>0</v>
      </c>
      <c r="Y69" s="46">
        <f>SUM(M69:X69)</f>
        <v>3234</v>
      </c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</row>
    <row r="70" spans="1:162" s="5" customFormat="1" x14ac:dyDescent="0.2">
      <c r="A70" s="13"/>
      <c r="B70" s="14"/>
      <c r="C70" s="53"/>
      <c r="D70" s="71"/>
      <c r="E70" s="100"/>
      <c r="F70" s="53"/>
      <c r="G70" s="71"/>
      <c r="H70" s="71"/>
      <c r="I70" s="53"/>
      <c r="J70" s="100"/>
      <c r="K70" s="53"/>
      <c r="L70" s="53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1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</row>
    <row r="71" spans="1:162" x14ac:dyDescent="0.2">
      <c r="A71" s="7"/>
      <c r="B71" s="10"/>
      <c r="C71" s="115" t="s">
        <v>224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</row>
    <row r="72" spans="1:162" ht="33.75" x14ac:dyDescent="0.2">
      <c r="A72" s="7"/>
      <c r="B72" s="10"/>
      <c r="C72" s="96" t="s">
        <v>84</v>
      </c>
      <c r="D72" s="70" t="s">
        <v>225</v>
      </c>
      <c r="E72" s="86"/>
      <c r="F72" s="79" t="s">
        <v>226</v>
      </c>
      <c r="G72" s="70" t="s">
        <v>227</v>
      </c>
      <c r="H72" s="70" t="s">
        <v>119</v>
      </c>
      <c r="I72" s="34" t="s">
        <v>228</v>
      </c>
      <c r="J72" s="105" t="s">
        <v>229</v>
      </c>
      <c r="K72" s="34" t="s">
        <v>230</v>
      </c>
      <c r="L72" s="34" t="s">
        <v>231</v>
      </c>
      <c r="M72" s="82"/>
      <c r="N72" s="82"/>
      <c r="O72" s="82"/>
      <c r="P72" s="110"/>
      <c r="Q72" s="110"/>
      <c r="R72" s="110"/>
      <c r="S72" s="110"/>
      <c r="T72" s="82"/>
      <c r="U72" s="110"/>
      <c r="V72" s="114">
        <v>2289.12</v>
      </c>
      <c r="W72" s="82"/>
      <c r="X72" s="82"/>
      <c r="Y72" s="45">
        <f>SUM(M72:X72)</f>
        <v>2289.12</v>
      </c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</row>
    <row r="73" spans="1:162" s="4" customFormat="1" x14ac:dyDescent="0.2">
      <c r="A73" s="5"/>
      <c r="B73" s="9"/>
      <c r="C73" s="54" t="s">
        <v>0</v>
      </c>
      <c r="D73" s="75"/>
      <c r="E73" s="103"/>
      <c r="F73" s="56"/>
      <c r="G73" s="75"/>
      <c r="H73" s="75"/>
      <c r="I73" s="56"/>
      <c r="J73" s="103"/>
      <c r="K73" s="56"/>
      <c r="L73" s="56"/>
      <c r="M73" s="63">
        <f t="shared" ref="M73:X73" si="24">SUM(M72:M72)</f>
        <v>0</v>
      </c>
      <c r="N73" s="63">
        <f t="shared" si="24"/>
        <v>0</v>
      </c>
      <c r="O73" s="63">
        <f t="shared" si="24"/>
        <v>0</v>
      </c>
      <c r="P73" s="63">
        <f t="shared" si="24"/>
        <v>0</v>
      </c>
      <c r="Q73" s="63">
        <f t="shared" si="24"/>
        <v>0</v>
      </c>
      <c r="R73" s="63">
        <f t="shared" si="24"/>
        <v>0</v>
      </c>
      <c r="S73" s="63">
        <f t="shared" si="24"/>
        <v>0</v>
      </c>
      <c r="T73" s="63">
        <f t="shared" si="24"/>
        <v>0</v>
      </c>
      <c r="U73" s="63">
        <f t="shared" si="24"/>
        <v>0</v>
      </c>
      <c r="V73" s="63">
        <f t="shared" si="24"/>
        <v>2289.12</v>
      </c>
      <c r="W73" s="63">
        <f t="shared" si="24"/>
        <v>0</v>
      </c>
      <c r="X73" s="63">
        <f t="shared" si="24"/>
        <v>0</v>
      </c>
      <c r="Y73" s="46">
        <f>SUM(M73:X73)</f>
        <v>2289.12</v>
      </c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</row>
  </sheetData>
  <mergeCells count="18">
    <mergeCell ref="C67:Y67"/>
    <mergeCell ref="C50:Y50"/>
    <mergeCell ref="C63:Y63"/>
    <mergeCell ref="C54:Y54"/>
    <mergeCell ref="C71:Y71"/>
    <mergeCell ref="C2:Y2"/>
    <mergeCell ref="C4:Y4"/>
    <mergeCell ref="A26:Y26"/>
    <mergeCell ref="A20:Y20"/>
    <mergeCell ref="A40:Y40"/>
    <mergeCell ref="A7:Y7"/>
    <mergeCell ref="C35:Y35"/>
    <mergeCell ref="A16:Y16"/>
    <mergeCell ref="A36:Y36"/>
    <mergeCell ref="C29:Y29"/>
    <mergeCell ref="A30:Y30"/>
    <mergeCell ref="C59:Y59"/>
    <mergeCell ref="C45:Y4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GERENTE SRLM</cp:lastModifiedBy>
  <cp:lastPrinted>2020-11-20T17:34:15Z</cp:lastPrinted>
  <dcterms:created xsi:type="dcterms:W3CDTF">2011-09-02T13:51:41Z</dcterms:created>
  <dcterms:modified xsi:type="dcterms:W3CDTF">2020-11-20T17:50:07Z</dcterms:modified>
</cp:coreProperties>
</file>