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120" yWindow="-120" windowWidth="20640" windowHeight="11160"/>
  </bookViews>
  <sheets>
    <sheet name="2022" sheetId="6" r:id="rId1"/>
  </sheets>
  <definedNames>
    <definedName name="_xlnm.Print_Area" localSheetId="0">'2022'!$A$1:$Y$76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4" i="6"/>
  <c r="T38"/>
  <c r="T37"/>
  <c r="W74" l="1"/>
  <c r="V74"/>
  <c r="U74"/>
  <c r="T74"/>
  <c r="S74"/>
  <c r="R74"/>
  <c r="Q74"/>
  <c r="P74"/>
  <c r="O74"/>
  <c r="N74"/>
  <c r="M74"/>
  <c r="X70"/>
  <c r="W70"/>
  <c r="W76" s="1"/>
  <c r="V70"/>
  <c r="V76" s="1"/>
  <c r="U70"/>
  <c r="U76" s="1"/>
  <c r="T70"/>
  <c r="T76" s="1"/>
  <c r="S70"/>
  <c r="S76" s="1"/>
  <c r="R70"/>
  <c r="R76" s="1"/>
  <c r="Q70"/>
  <c r="Q76" s="1"/>
  <c r="P70"/>
  <c r="P76" s="1"/>
  <c r="O70"/>
  <c r="O76" s="1"/>
  <c r="N70"/>
  <c r="N76" s="1"/>
  <c r="M70"/>
  <c r="M76" s="1"/>
  <c r="X76"/>
  <c r="X74"/>
  <c r="Y67"/>
  <c r="Y69"/>
  <c r="Y68"/>
  <c r="Y73" l="1"/>
  <c r="Y74" s="1"/>
  <c r="Y66"/>
  <c r="Y70" s="1"/>
  <c r="Y8"/>
  <c r="X12"/>
  <c r="W12"/>
  <c r="V12"/>
  <c r="U12"/>
  <c r="T12"/>
  <c r="S12"/>
  <c r="R12"/>
  <c r="Q12"/>
  <c r="P12"/>
  <c r="O12"/>
  <c r="N12"/>
  <c r="M12"/>
  <c r="Y76" l="1"/>
  <c r="X43" l="1"/>
  <c r="W43"/>
  <c r="V43"/>
  <c r="U43"/>
  <c r="T43"/>
  <c r="S43"/>
  <c r="R43"/>
  <c r="Q43"/>
  <c r="P43"/>
  <c r="O43"/>
  <c r="N43"/>
  <c r="M43"/>
  <c r="X34"/>
  <c r="W34"/>
  <c r="V34"/>
  <c r="U34"/>
  <c r="S34"/>
  <c r="R34"/>
  <c r="Q34"/>
  <c r="P34"/>
  <c r="O34"/>
  <c r="N34"/>
  <c r="M34"/>
  <c r="X29"/>
  <c r="W29"/>
  <c r="V29"/>
  <c r="U29"/>
  <c r="T29"/>
  <c r="S29"/>
  <c r="R29"/>
  <c r="Q29"/>
  <c r="P29"/>
  <c r="O29"/>
  <c r="N29"/>
  <c r="M29"/>
  <c r="Y28"/>
  <c r="Y33"/>
  <c r="Y29" l="1"/>
  <c r="X51" l="1"/>
  <c r="W51"/>
  <c r="V51"/>
  <c r="U51"/>
  <c r="T51"/>
  <c r="S51"/>
  <c r="R51"/>
  <c r="Q51"/>
  <c r="X55" l="1"/>
  <c r="W55"/>
  <c r="V55"/>
  <c r="U55"/>
  <c r="T55"/>
  <c r="S55"/>
  <c r="R55"/>
  <c r="Q55"/>
  <c r="P55"/>
  <c r="O55"/>
  <c r="N55"/>
  <c r="M55"/>
  <c r="Q39" l="1"/>
  <c r="R39"/>
  <c r="S39"/>
  <c r="T39"/>
  <c r="U39"/>
  <c r="V39"/>
  <c r="W39"/>
  <c r="X39"/>
  <c r="N39"/>
  <c r="O39"/>
  <c r="P39"/>
  <c r="M39"/>
  <c r="Y39" l="1"/>
  <c r="Y50"/>
  <c r="P51"/>
  <c r="O51"/>
  <c r="N51"/>
  <c r="M51"/>
  <c r="P21"/>
  <c r="Y62"/>
  <c r="Y54"/>
  <c r="Y55" s="1"/>
  <c r="Y46"/>
  <c r="Y42"/>
  <c r="Y24"/>
  <c r="Y20"/>
  <c r="Y19"/>
  <c r="Y15"/>
  <c r="Y11"/>
  <c r="Y9"/>
  <c r="Y10"/>
  <c r="Y37"/>
  <c r="O21"/>
  <c r="N21"/>
  <c r="M21"/>
  <c r="M16"/>
  <c r="M63"/>
  <c r="M47"/>
  <c r="M25"/>
  <c r="N47"/>
  <c r="O47"/>
  <c r="P47"/>
  <c r="Q47"/>
  <c r="R47"/>
  <c r="S47"/>
  <c r="T47"/>
  <c r="U47"/>
  <c r="V47"/>
  <c r="W47"/>
  <c r="X47"/>
  <c r="M59"/>
  <c r="Y38"/>
  <c r="W63"/>
  <c r="W59"/>
  <c r="W21"/>
  <c r="V21"/>
  <c r="T59"/>
  <c r="T21"/>
  <c r="S16"/>
  <c r="S21"/>
  <c r="S63"/>
  <c r="S59"/>
  <c r="R63"/>
  <c r="R25"/>
  <c r="R21"/>
  <c r="R16"/>
  <c r="R59"/>
  <c r="Q59"/>
  <c r="P59"/>
  <c r="O59"/>
  <c r="X59"/>
  <c r="X21"/>
  <c r="X16"/>
  <c r="V59"/>
  <c r="U21"/>
  <c r="U16"/>
  <c r="T16"/>
  <c r="Q21"/>
  <c r="N16"/>
  <c r="O16"/>
  <c r="P16"/>
  <c r="Q16"/>
  <c r="V16"/>
  <c r="W16"/>
  <c r="N25"/>
  <c r="O25"/>
  <c r="P25"/>
  <c r="Q25"/>
  <c r="S25"/>
  <c r="T25"/>
  <c r="U25"/>
  <c r="V25"/>
  <c r="W25"/>
  <c r="X25"/>
  <c r="N63"/>
  <c r="O63"/>
  <c r="P63"/>
  <c r="Q63"/>
  <c r="T63"/>
  <c r="U63"/>
  <c r="V63"/>
  <c r="X63"/>
  <c r="N59"/>
  <c r="U59"/>
  <c r="Y58"/>
  <c r="Y25" l="1"/>
  <c r="Y16"/>
  <c r="Y43"/>
  <c r="Y21"/>
  <c r="Y47"/>
  <c r="Y63"/>
  <c r="Y59"/>
  <c r="Y34"/>
  <c r="Y12"/>
  <c r="Y51"/>
</calcChain>
</file>

<file path=xl/sharedStrings.xml><?xml version="1.0" encoding="utf-8"?>
<sst xmlns="http://schemas.openxmlformats.org/spreadsheetml/2006/main" count="284" uniqueCount="219">
  <si>
    <t>Total</t>
  </si>
  <si>
    <t>FEVEREIRO</t>
  </si>
  <si>
    <t>JANEIRO</t>
  </si>
  <si>
    <t>Serviços de Processamento de Dados</t>
  </si>
  <si>
    <t>Serviços de Auditoria</t>
  </si>
  <si>
    <t>Data da Contratação</t>
  </si>
  <si>
    <t>Data do Aditivo</t>
  </si>
  <si>
    <t>Objeto do Contrato</t>
  </si>
  <si>
    <t>xxxxxxxxxx</t>
  </si>
  <si>
    <t>Auditoria Contábil</t>
  </si>
  <si>
    <t>01.07.2010</t>
  </si>
  <si>
    <t>31.08.2009</t>
  </si>
  <si>
    <t>Serviços Médicos</t>
  </si>
  <si>
    <t>01.04.2012</t>
  </si>
  <si>
    <t>Reprodução de Documentos</t>
  </si>
  <si>
    <t>Telecomunições e Internet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</si>
  <si>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</si>
  <si>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</si>
  <si>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</si>
  <si>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</si>
  <si>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</si>
  <si>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</si>
  <si>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</si>
  <si>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</si>
  <si>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</si>
  <si>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</si>
  <si>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Serviços de Coleta de Lixo Hospitalar</t>
  </si>
  <si>
    <t>Serviços de Reprodução de Documentos</t>
  </si>
  <si>
    <t>10.883.685/0001-15</t>
  </si>
  <si>
    <t>Telecomunicações (Internet)</t>
  </si>
  <si>
    <t>Seguros</t>
  </si>
  <si>
    <t>Seguro Predial</t>
  </si>
  <si>
    <t>61.198.164/0001-60</t>
  </si>
  <si>
    <t>CNPJ</t>
  </si>
  <si>
    <t>Serviços de Manutenção Predial</t>
  </si>
  <si>
    <t>Guizzo Controle de Vetores e Pragas EIRELLI - EPP</t>
  </si>
  <si>
    <t>22.688.290/0001-40</t>
  </si>
  <si>
    <t>Serviços de Desinsetização</t>
  </si>
  <si>
    <t>TOTAL</t>
  </si>
  <si>
    <t>Serviço de controle de vetores, pragas, limpeza e higienização de caixas d'agua</t>
  </si>
  <si>
    <t>Serviço de coleta, transporte, tratamento e disposição final de resíduos de serviços de saúde</t>
  </si>
  <si>
    <t>Lollo Comércio de Equipamentos Eletrônicos Ltda - EPP</t>
  </si>
  <si>
    <t>07.330.659/0001-55</t>
  </si>
  <si>
    <t>Monitoramento, recebimento e arquivamento de imagem</t>
  </si>
  <si>
    <t>Monitoramento eletrônico de alarme por GPRS</t>
  </si>
  <si>
    <t>Philips Clinical Informatics - Sistemas de Informação Ltda</t>
  </si>
  <si>
    <t>01.950.338/0001-77</t>
  </si>
  <si>
    <t>Cessão de direito de uso de software e outras avenças (Tasy)</t>
  </si>
  <si>
    <t>V. M. Vaz Eireli (Lynx Elevadores)</t>
  </si>
  <si>
    <t>14.926.817/0001-08</t>
  </si>
  <si>
    <t>Manutenção preventiva e corretiva para elevador de 2 (duas) paradas, hidráulico.</t>
  </si>
  <si>
    <t>Benez &amp; Benez Serviços Médicos Ltda</t>
  </si>
  <si>
    <t>13.859.958/0001-84</t>
  </si>
  <si>
    <t>C S M - Serviços Médicos Ltda - ME</t>
  </si>
  <si>
    <t>19.983.879/0001-67</t>
  </si>
  <si>
    <t>Serviços de Monitoramento - Imagem e Alarme</t>
  </si>
  <si>
    <t>Mejan Soluções Sustentáveis LTDA - ME</t>
  </si>
  <si>
    <t>13.350.700/0001-58</t>
  </si>
  <si>
    <t>Fascina &amp; Fascina Transporte Ltda</t>
  </si>
  <si>
    <t>03.590.482/0001-75</t>
  </si>
  <si>
    <t>Prestação de Serviços Especializados de Transporte Rodoviário de Cadeiras de Rodas</t>
  </si>
  <si>
    <t>Serviços de Transporte de Cadeiras de Rodas</t>
  </si>
  <si>
    <t>Plis Inteligência em Tecnologia Ltda - ME</t>
  </si>
  <si>
    <t>08.941.645/0001-30</t>
  </si>
  <si>
    <t>Fornecimento de Conectividade IP (internet)</t>
  </si>
  <si>
    <t>Calejon &amp; Calejon Ltda - ME</t>
  </si>
  <si>
    <t>07.205.546/0001-28</t>
  </si>
  <si>
    <t>Serviços de manutenção de relógio de ponto e seu correspondente software</t>
  </si>
  <si>
    <t>Status do Contrato</t>
  </si>
  <si>
    <t>Tipo</t>
  </si>
  <si>
    <t>Número</t>
  </si>
  <si>
    <t>Identificação das Partes</t>
  </si>
  <si>
    <t>Sócios/CPF</t>
  </si>
  <si>
    <t>Ativo</t>
  </si>
  <si>
    <t>Prestação de Serviço de Cessão de Direito de Uso</t>
  </si>
  <si>
    <t>08/2017</t>
  </si>
  <si>
    <t>Vigência</t>
  </si>
  <si>
    <t>Condições de Pagamento</t>
  </si>
  <si>
    <t>Leandro Camargo Mazzoni  CPF: 280.790.328-23</t>
  </si>
  <si>
    <t>Pagamento mensal - R$ 1.853,00 (jan. a nov) e R$ 1.926,75 a partir de dez.</t>
  </si>
  <si>
    <t>Serviço de Manutenção de Software</t>
  </si>
  <si>
    <t>Data Assinatura</t>
  </si>
  <si>
    <t>19/07/2017</t>
  </si>
  <si>
    <t>01/07/2018</t>
  </si>
  <si>
    <t>Transporte Rodoviário de Cadeiras de Rodas</t>
  </si>
  <si>
    <t>02/2019</t>
  </si>
  <si>
    <t>José Roberto Fascina CPF: 050.950.798-01 / Marcos Antonio Fascina CPF: 118.138.558-03</t>
  </si>
  <si>
    <t>10/04/2019</t>
  </si>
  <si>
    <t>R$16,00 por unidade</t>
  </si>
  <si>
    <t>Prestação de Serviço Coleta de Resíduos da Saúde</t>
  </si>
  <si>
    <t>Luciana Mejan CPF: 276.636.488-97 / Mariana Mejan CPF: 325.014.448-76</t>
  </si>
  <si>
    <t>Prestação de Serviço de Dedetização</t>
  </si>
  <si>
    <t>José Antonio Guizzo CPF: 019.019.488-03</t>
  </si>
  <si>
    <t>S/A - Sociedade Anônima</t>
  </si>
  <si>
    <t>Prestação de Serviço de manutenção Relógio de Ponto</t>
  </si>
  <si>
    <t>05/2018</t>
  </si>
  <si>
    <t>Pagamento mensal - R$ 200,00</t>
  </si>
  <si>
    <t>Cilmar Cesar Calejon dos Santos CPF: 383.817.021-00 / Larissa Calejon Messias de Lima CPF: 222.550.028-25</t>
  </si>
  <si>
    <t>Prestação de Serviço de Monitoramento de Imagem</t>
  </si>
  <si>
    <t>Prestação de Serviço de Monitoramento de Alarme</t>
  </si>
  <si>
    <t>07/2018</t>
  </si>
  <si>
    <t>06/2018</t>
  </si>
  <si>
    <t>Pagamento mensal - R$ 374,33</t>
  </si>
  <si>
    <t>Pagamento mensal - R$ 70,23</t>
  </si>
  <si>
    <t>Eder Willians de Lollo CPF: 121.669.728-02 / Joao Luis de Lollo CPF: 159.216.698-90 / Wilson Jose de Lollo CPF: 181.476.938-26</t>
  </si>
  <si>
    <t>Prestação de Serviço de Disponibilização  de Conectividade IP</t>
  </si>
  <si>
    <t>09/2018</t>
  </si>
  <si>
    <t>Pagamento mensal - R$ 900,00</t>
  </si>
  <si>
    <t>Douglas da Silva Moraes CPF: 213.982.628-03 / Thiago da Silva Moraes CPF: 321.992.698-33</t>
  </si>
  <si>
    <t>Prestação de Serviço Médico e Responsabilidade Técnica</t>
  </si>
  <si>
    <t>Serviços médicos de fisiatria e responsabilidade técnica</t>
  </si>
  <si>
    <t>10/2018</t>
  </si>
  <si>
    <t>R$ 150,00 por horas trabalhadas</t>
  </si>
  <si>
    <t>Serviços médicos na especialidade de Fisiatria</t>
  </si>
  <si>
    <t>Flavio Henrique Nuevo Benez dos Santos CPF: 276.596.958-27 / Marcelo Augusto Nuevo Benez dos Santos CPF: 251.837.208-35</t>
  </si>
  <si>
    <t>Prestação de Serviço de Manutenção de Elevador</t>
  </si>
  <si>
    <t>11/2018</t>
  </si>
  <si>
    <t>Vilmar Muling Vaz CPF: 474.438.980-53</t>
  </si>
  <si>
    <t>Prestação de Serviço de Impressões e Equipamentos</t>
  </si>
  <si>
    <t>Prestação de Serviços Médicos em Fisiatria</t>
  </si>
  <si>
    <t>15/2018</t>
  </si>
  <si>
    <t>R$ 136,00 por hora trabalhada</t>
  </si>
  <si>
    <t>Claudia Susana Mantovani CPF: 148.402.498-22 / Cristiano Sircili Garbin CPF: 094.587.158-90</t>
  </si>
  <si>
    <t>Prestação de Serviço de Auditoria</t>
  </si>
  <si>
    <t>-</t>
  </si>
  <si>
    <t>Alberto Francisco Costa CPF: 067.463.468-38 / Emerson dos Santos Oliveira CPF: 215.929.988-01</t>
  </si>
  <si>
    <t>02/12/2019</t>
  </si>
  <si>
    <t>CS Soluções em Software de Gestão Empresarial</t>
  </si>
  <si>
    <t>01.958.002/0001-50</t>
  </si>
  <si>
    <t>José Antonio de Mello CPF: 023.664.318-56 / Edson de Carvalho CPF: 095.540.638-22 / Elcio Gomes Montoro CPF: 095.520.038-57 / Edson Gomes Montoro CPF: 117.043.678-16 / Osmair Francisco Barrichello CPF: 017.119.948-04</t>
  </si>
  <si>
    <t>Prestação de serviços de manutenção em banco de dados oracle.</t>
  </si>
  <si>
    <t>Pagamento Mensal
Parcelas de R$ 680,00</t>
  </si>
  <si>
    <t>48/2020</t>
  </si>
  <si>
    <t>Syspec Informatica Eireli</t>
  </si>
  <si>
    <t>67.220.871/0001-91</t>
  </si>
  <si>
    <t>José Oswaldo de Araujo Lima Filho CPF: 066.028.628-98</t>
  </si>
  <si>
    <t>Prestação de serviço de locação e manutenção de software de gestão ambulatorial e implantação do sistema.</t>
  </si>
  <si>
    <t>04/05/2020</t>
  </si>
  <si>
    <t>12/05/2020</t>
  </si>
  <si>
    <t>Núcleo Fiscal Consultoria e Soluções Fiscais</t>
  </si>
  <si>
    <t>13.797.961/0001-10</t>
  </si>
  <si>
    <t>Elaboração do arquivo digital ECD (SPED Contábil)</t>
  </si>
  <si>
    <t>Alexandre Rodrigues de Moura CPF: 218.080.448-27 / Alexandre dos Santos CPF: 184.650.838-00</t>
  </si>
  <si>
    <t>Pagamento Mensal - R$ 170,00</t>
  </si>
  <si>
    <t>01/05/2020</t>
  </si>
  <si>
    <t>Technolaser Cartuchos Ltda Me</t>
  </si>
  <si>
    <t>05.978.864/0001-04</t>
  </si>
  <si>
    <t>Cleudir Antonio de Marchi CPF: 784.812.288-34 / Mayco Rielli de Marchi CPF: 281.357.318-33</t>
  </si>
  <si>
    <t>Comodato de impressoras a laser monocromáticas, multifuncionais, coloridas e manutenção e fornecimento de suprimentos para impressoras.</t>
  </si>
  <si>
    <t>07/05/2020</t>
  </si>
  <si>
    <t>Período: 12 meses
Início: 10/04/2019
Término: 09/04/2020                     1º Aditivo: 2020                    Duração: 12 meses</t>
  </si>
  <si>
    <t>01/2020</t>
  </si>
  <si>
    <t>08/01/2020</t>
  </si>
  <si>
    <t>R$ 4,95 o quilo</t>
  </si>
  <si>
    <t xml:space="preserve">Impressões de Cópias Monocromáticas R$ 0,06 cada; Impressões de cópias coloridas R$ 0,40 cada.                    </t>
  </si>
  <si>
    <t>Serviços de Consultoria</t>
  </si>
  <si>
    <t>Bionexo do Brasil Soluções Digitais Eireli</t>
  </si>
  <si>
    <t>Licença de Uso das Soluções Digitais</t>
  </si>
  <si>
    <t>04.069.709/0001-02</t>
  </si>
  <si>
    <t xml:space="preserve">Prestação de serviço de licença de uso - software da plataforma de compras </t>
  </si>
  <si>
    <t>24/09/2020</t>
  </si>
  <si>
    <t>Serviços Prestados P. F.</t>
  </si>
  <si>
    <t>Serviço Pessoa Física</t>
  </si>
  <si>
    <t>Vivian Carina Bissoli</t>
  </si>
  <si>
    <t>CPF - 375.444.798-03</t>
  </si>
  <si>
    <t>Prestação de Serviços de Enfermagem</t>
  </si>
  <si>
    <t>Parcela Única</t>
  </si>
  <si>
    <t>Jessica Aparecida Cardoso</t>
  </si>
  <si>
    <t>Adeliane Mara Alvarado Bueno Dias</t>
  </si>
  <si>
    <t>CPF-159.217.558-93</t>
  </si>
  <si>
    <t>Prestação de Serviços de Técnica de Enfermagem</t>
  </si>
  <si>
    <t>CPF-393.466.118-12</t>
  </si>
  <si>
    <t>04/11/2020</t>
  </si>
  <si>
    <t>Período:
Início: 04/11/2020
Término: 20/11/2020</t>
  </si>
  <si>
    <t xml:space="preserve">ACS Auditoria e Consultoria Contábil Ltda (Alberto Francisco Costa) </t>
  </si>
  <si>
    <t>Pagamento mensal - R$ 506,00</t>
  </si>
  <si>
    <t xml:space="preserve">Pagamento Mensal
</t>
  </si>
  <si>
    <t>Berenice Pereira da Silva</t>
  </si>
  <si>
    <t>CPF - 220.370.948-09</t>
  </si>
  <si>
    <t>20/01/2021</t>
  </si>
  <si>
    <t>23/11/2020</t>
  </si>
  <si>
    <t>Período:
Início: 23/11/2020
Término: 15/01/2021</t>
  </si>
  <si>
    <t xml:space="preserve">Porto  Seguro Companhia de  Seguros Gerais </t>
  </si>
  <si>
    <t>01/03/2021</t>
  </si>
  <si>
    <t>Período:
Início: 01/03/2021     Término: 30/03/2021</t>
  </si>
  <si>
    <t>Período:
Início: 20/01/2021
Término:  26/02/2021 Período                                     Início: 05/04/2021       Término: 04/05/2021</t>
  </si>
  <si>
    <t>Benefícios</t>
  </si>
  <si>
    <t>Ben Benefícios e serviços LTDA</t>
  </si>
  <si>
    <t>30.798.783/0001-61</t>
  </si>
  <si>
    <t>Serviços de Manutenção Preventiva</t>
  </si>
  <si>
    <t>Pagamento Mensal Valor de cada cartão R$ 134,00</t>
  </si>
  <si>
    <t>Este contrato vigorará pelo prazo mínimo de 24 meses, contados a partir de novembro de 2021</t>
  </si>
  <si>
    <t xml:space="preserve">Prestação de Serviços no Ramo de Alimentação </t>
  </si>
  <si>
    <t>Pagamento mensal - 778,38</t>
  </si>
  <si>
    <t>Pagamento Mensal
12 Parcelas de R$ 885,06</t>
  </si>
  <si>
    <t>Apólice
118674032349</t>
  </si>
  <si>
    <t>27/02/2022</t>
  </si>
  <si>
    <t>Período: 12 meses
Início: 27/02/2022
Término: 27/02/2023</t>
  </si>
  <si>
    <t>1 parcelas  - R$ 659,64             3 parcelas - R$ 659,63</t>
  </si>
  <si>
    <t>Encerrado</t>
  </si>
  <si>
    <t>Elaboração de arquivo digital ECD (Escrituração Contábil Digital - Ano Calendário 2021).</t>
  </si>
  <si>
    <t>17/05/2022</t>
  </si>
  <si>
    <t>Início: 13/05/2022         Termino: 30/06/2022</t>
  </si>
  <si>
    <t>Parcela única de R$ 954,55 a ser paga em junho/2022</t>
  </si>
  <si>
    <t>Período: 12 meses
Inicio: 24/09/2021            Término: 31/08/2022</t>
  </si>
  <si>
    <t>Período: 12 meses
Inicio: 11/05/2020
Término: 10/05/2021               T.A. 01/2021                           Início: 11.05.2021        Término: 31.08.2022</t>
  </si>
  <si>
    <t>Início: 19/07/2017                  Término: 31/08/2022</t>
  </si>
  <si>
    <t>Período: 24 meses
Inicio: 23/05/2020            Término: 31/08/2022</t>
  </si>
  <si>
    <t>Período: 12 meses
Início: 01/07/2018
Término: 30/06/2019
Aditivo: 01/2019
Duração: 12 meses  
2º Aditivo: 2020                   Duração: 12 meses                T.A. 03/2021                          Início: 01/07/2021       Término: 31/08/2022</t>
  </si>
  <si>
    <t>Período: 12 meses
Início: 06/01/2022
Término: 31/08/2022</t>
  </si>
  <si>
    <t>Período: 12 meses
Início: 01/07/2018
Término: 30/06/2018
Aditivo: 01/2019
Duração: 60 dias
Aditivo: 02/2019
Duração: 4 meses                               Aditivo: 03/2020                   Duração: 12 meses                  T.A. 04/2021                            Início: 01/01/2021        Término: 31/08/2023</t>
  </si>
  <si>
    <t>Período: 12 meses
Início: 01/07/2018
Término: 30/06/2018
Aditivo: 01/2019
Duração: 60 dias
Aditivo: 02/2019
Duração: 4 meses                               Aditivo: 03/2020                   Duração: 12 meses                  T.A. 04/2021                            Início: 01/01/2021        Término: 31/08/2022</t>
  </si>
  <si>
    <t>Período: 12 meses      Término: 30/04/2021             T.A.  01/2021                      Periodo 12 meses                                     Início: 01/05/2021        Término: 31/08/2022</t>
  </si>
  <si>
    <t>Período: 12 meses
Início: 08/01/2020
Término: 31/08/2022</t>
  </si>
  <si>
    <t>Período: 12 meses                  Início: 07/05/2021          Término: 31/08/2022</t>
  </si>
  <si>
    <r>
      <t xml:space="preserve">Período: 12 meses            Início: 01/07/2018                     Término: 30/06/2019 </t>
    </r>
    <r>
      <rPr>
        <b/>
        <sz val="8"/>
        <color theme="1"/>
        <rFont val="Calibri"/>
        <family val="2"/>
        <scheme val="minor"/>
      </rPr>
      <t>Aditivo: 01/2019</t>
    </r>
    <r>
      <rPr>
        <sz val="8"/>
        <color theme="1"/>
        <rFont val="Calibri"/>
        <family val="2"/>
        <scheme val="minor"/>
      </rPr>
      <t xml:space="preserve">         Duração: 60 dias            Aditivo: 02/2019         Duração: 4 meses          Aditivo: 03/2020          Duração: 12 meses                  T.A. 04/2021                           Início: 01/01/2021             Término: 31/08/2023</t>
    </r>
  </si>
  <si>
    <t>RELAÇÃO DE CONTRATOS DE JAN A AGO / 2022</t>
  </si>
  <si>
    <t>Periódo de 12 meses</t>
  </si>
  <si>
    <t>Período: 12 meses - Término: 31/08/2022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</si>
</sst>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dd/mm/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39">
    <xf numFmtId="0" fontId="0" fillId="0" borderId="0" xfId="0"/>
    <xf numFmtId="165" fontId="4" fillId="0" borderId="0" xfId="0" applyNumberFormat="1" applyFont="1" applyAlignment="1">
      <alignment wrapText="1"/>
    </xf>
    <xf numFmtId="165" fontId="4" fillId="0" borderId="0" xfId="0" applyNumberFormat="1" applyFont="1"/>
    <xf numFmtId="0" fontId="4" fillId="0" borderId="0" xfId="0" applyFont="1"/>
    <xf numFmtId="0" fontId="4" fillId="0" borderId="0" xfId="0" applyFont="1" applyFill="1"/>
    <xf numFmtId="165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165" fontId="4" fillId="2" borderId="1" xfId="0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165" fontId="4" fillId="0" borderId="1" xfId="0" applyNumberFormat="1" applyFont="1" applyFill="1" applyBorder="1"/>
    <xf numFmtId="165" fontId="4" fillId="2" borderId="1" xfId="0" applyNumberFormat="1" applyFont="1" applyFill="1" applyBorder="1"/>
    <xf numFmtId="165" fontId="4" fillId="2" borderId="2" xfId="0" applyNumberFormat="1" applyFont="1" applyFill="1" applyBorder="1" applyAlignment="1">
      <alignment wrapText="1"/>
    </xf>
    <xf numFmtId="165" fontId="4" fillId="2" borderId="3" xfId="0" applyNumberFormat="1" applyFont="1" applyFill="1" applyBorder="1" applyAlignment="1">
      <alignment wrapText="1"/>
    </xf>
    <xf numFmtId="165" fontId="4" fillId="0" borderId="4" xfId="0" applyNumberFormat="1" applyFont="1" applyFill="1" applyBorder="1" applyAlignment="1">
      <alignment wrapText="1"/>
    </xf>
    <xf numFmtId="165" fontId="4" fillId="0" borderId="0" xfId="0" applyNumberFormat="1" applyFont="1" applyFill="1" applyBorder="1" applyAlignment="1">
      <alignment wrapText="1"/>
    </xf>
    <xf numFmtId="0" fontId="7" fillId="0" borderId="4" xfId="0" applyFont="1" applyFill="1" applyBorder="1" applyAlignment="1"/>
    <xf numFmtId="0" fontId="7" fillId="0" borderId="0" xfId="0" applyFont="1" applyFill="1" applyBorder="1" applyAlignment="1"/>
    <xf numFmtId="0" fontId="7" fillId="0" borderId="1" xfId="0" applyFont="1" applyFill="1" applyBorder="1" applyAlignment="1"/>
    <xf numFmtId="0" fontId="5" fillId="2" borderId="2" xfId="0" applyFont="1" applyFill="1" applyBorder="1" applyAlignment="1">
      <alignment wrapText="1"/>
    </xf>
    <xf numFmtId="0" fontId="4" fillId="0" borderId="0" xfId="0" applyFont="1" applyBorder="1"/>
    <xf numFmtId="165" fontId="4" fillId="0" borderId="5" xfId="0" applyNumberFormat="1" applyFont="1" applyFill="1" applyBorder="1" applyAlignment="1">
      <alignment wrapText="1"/>
    </xf>
    <xf numFmtId="0" fontId="4" fillId="0" borderId="0" xfId="0" applyFont="1" applyFill="1" applyBorder="1"/>
    <xf numFmtId="0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4" fillId="0" borderId="1" xfId="6" applyFont="1" applyFill="1" applyBorder="1" applyAlignment="1">
      <alignment vertical="center" wrapText="1"/>
    </xf>
    <xf numFmtId="164" fontId="6" fillId="0" borderId="1" xfId="6" applyFont="1" applyFill="1" applyBorder="1" applyAlignment="1">
      <alignment vertical="center" wrapText="1"/>
    </xf>
    <xf numFmtId="164" fontId="6" fillId="0" borderId="1" xfId="6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Border="1"/>
    <xf numFmtId="164" fontId="5" fillId="2" borderId="1" xfId="6" applyFont="1" applyFill="1" applyBorder="1" applyAlignment="1">
      <alignment vertical="center" wrapText="1"/>
    </xf>
    <xf numFmtId="164" fontId="4" fillId="0" borderId="1" xfId="6" applyFont="1" applyFill="1" applyBorder="1" applyAlignment="1">
      <alignment horizontal="center" vertical="center" wrapText="1"/>
    </xf>
    <xf numFmtId="164" fontId="4" fillId="0" borderId="1" xfId="6" applyFont="1" applyFill="1" applyBorder="1" applyAlignment="1">
      <alignment horizontal="center" vertical="center"/>
    </xf>
    <xf numFmtId="164" fontId="6" fillId="0" borderId="1" xfId="6" applyFont="1" applyFill="1" applyBorder="1" applyAlignment="1">
      <alignment horizontal="center" vertical="center"/>
    </xf>
    <xf numFmtId="164" fontId="4" fillId="0" borderId="1" xfId="6" applyFont="1" applyFill="1" applyBorder="1" applyAlignment="1">
      <alignment horizontal="left" vertical="center" wrapText="1"/>
    </xf>
    <xf numFmtId="164" fontId="8" fillId="0" borderId="1" xfId="6" applyFont="1" applyFill="1" applyBorder="1" applyAlignment="1">
      <alignment horizontal="center" vertical="center" wrapText="1"/>
    </xf>
    <xf numFmtId="164" fontId="8" fillId="2" borderId="1" xfId="6" applyFont="1" applyFill="1" applyBorder="1" applyAlignment="1">
      <alignment horizontal="center" vertical="center" wrapText="1"/>
    </xf>
    <xf numFmtId="164" fontId="7" fillId="2" borderId="6" xfId="6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0" xfId="6" applyFont="1" applyAlignment="1">
      <alignment vertical="center"/>
    </xf>
    <xf numFmtId="164" fontId="4" fillId="0" borderId="0" xfId="6" applyFont="1" applyFill="1" applyAlignment="1">
      <alignment horizontal="center" vertical="center"/>
    </xf>
    <xf numFmtId="164" fontId="5" fillId="0" borderId="0" xfId="6" applyFont="1" applyFill="1" applyAlignment="1">
      <alignment horizontal="center" vertical="center"/>
    </xf>
    <xf numFmtId="164" fontId="5" fillId="0" borderId="0" xfId="6" applyFont="1" applyFill="1" applyBorder="1" applyAlignment="1">
      <alignment vertical="center" wrapText="1"/>
    </xf>
    <xf numFmtId="164" fontId="4" fillId="0" borderId="0" xfId="6" applyFont="1" applyFill="1" applyBorder="1" applyAlignment="1">
      <alignment vertical="center" wrapText="1"/>
    </xf>
    <xf numFmtId="164" fontId="5" fillId="2" borderId="1" xfId="6" applyFont="1" applyFill="1" applyBorder="1" applyAlignment="1">
      <alignment vertical="center"/>
    </xf>
    <xf numFmtId="164" fontId="7" fillId="0" borderId="0" xfId="6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4" fontId="6" fillId="3" borderId="1" xfId="6" applyFont="1" applyFill="1" applyBorder="1" applyAlignment="1">
      <alignment horizontal="center" vertical="center"/>
    </xf>
    <xf numFmtId="164" fontId="4" fillId="3" borderId="1" xfId="6" applyFont="1" applyFill="1" applyBorder="1" applyAlignment="1">
      <alignment vertical="center" wrapText="1"/>
    </xf>
    <xf numFmtId="164" fontId="6" fillId="3" borderId="1" xfId="6" applyFont="1" applyFill="1" applyBorder="1" applyAlignment="1">
      <alignment horizontal="center" vertical="center" wrapText="1"/>
    </xf>
    <xf numFmtId="164" fontId="6" fillId="3" borderId="1" xfId="6" applyFont="1" applyFill="1" applyBorder="1" applyAlignment="1">
      <alignment vertical="center" wrapText="1"/>
    </xf>
    <xf numFmtId="164" fontId="4" fillId="3" borderId="1" xfId="6" applyFont="1" applyFill="1" applyBorder="1" applyAlignment="1">
      <alignment horizontal="center" vertical="center" wrapText="1"/>
    </xf>
    <xf numFmtId="164" fontId="6" fillId="3" borderId="1" xfId="6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5" fontId="4" fillId="0" borderId="6" xfId="0" applyNumberFormat="1" applyFont="1" applyFill="1" applyBorder="1" applyAlignment="1">
      <alignment wrapText="1"/>
    </xf>
    <xf numFmtId="165" fontId="4" fillId="0" borderId="6" xfId="0" applyNumberFormat="1" applyFont="1" applyFill="1" applyBorder="1"/>
    <xf numFmtId="165" fontId="4" fillId="2" borderId="8" xfId="0" applyNumberFormat="1" applyFont="1" applyFill="1" applyBorder="1" applyAlignment="1">
      <alignment wrapText="1"/>
    </xf>
    <xf numFmtId="165" fontId="4" fillId="2" borderId="8" xfId="0" applyNumberFormat="1" applyFont="1" applyFill="1" applyBorder="1"/>
    <xf numFmtId="165" fontId="4" fillId="2" borderId="0" xfId="0" applyNumberFormat="1" applyFont="1" applyFill="1" applyBorder="1" applyAlignment="1">
      <alignment wrapText="1"/>
    </xf>
    <xf numFmtId="165" fontId="4" fillId="2" borderId="0" xfId="0" applyNumberFormat="1" applyFont="1" applyFill="1" applyBorder="1"/>
    <xf numFmtId="165" fontId="6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164" fontId="6" fillId="3" borderId="0" xfId="6" applyFont="1" applyFill="1" applyBorder="1" applyAlignment="1">
      <alignment horizontal="center" vertical="center"/>
    </xf>
    <xf numFmtId="164" fontId="6" fillId="3" borderId="0" xfId="6" applyFont="1" applyFill="1" applyBorder="1" applyAlignment="1">
      <alignment vertical="center"/>
    </xf>
    <xf numFmtId="164" fontId="8" fillId="0" borderId="0" xfId="6" applyFont="1" applyFill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2" borderId="1" xfId="6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165" fontId="4" fillId="0" borderId="3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 2" xfId="2"/>
    <cellStyle name="Normal 3" xfId="3"/>
    <cellStyle name="Separador de milhares" xfId="6" builtinId="3"/>
    <cellStyle name="Separador de milhares 2" xfId="4"/>
    <cellStyle name="Separador de milhares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36787</xdr:colOff>
      <xdr:row>0</xdr:row>
      <xdr:rowOff>15765</xdr:rowOff>
    </xdr:from>
    <xdr:to>
      <xdr:col>3</xdr:col>
      <xdr:colOff>747059</xdr:colOff>
      <xdr:row>4</xdr:row>
      <xdr:rowOff>110620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CD15078C-2E0D-48EC-A1D1-9A4AAE6E6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787" y="15765"/>
          <a:ext cx="1572120" cy="678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F76"/>
  <sheetViews>
    <sheetView showGridLines="0" tabSelected="1" topLeftCell="C40" zoomScaleNormal="100" workbookViewId="0">
      <selection activeCell="K10" sqref="K10"/>
    </sheetView>
  </sheetViews>
  <sheetFormatPr defaultColWidth="9.140625" defaultRowHeight="11.25"/>
  <cols>
    <col min="1" max="1" width="11.28515625" style="1" hidden="1" customWidth="1"/>
    <col min="2" max="2" width="14.85546875" style="2" hidden="1" customWidth="1"/>
    <col min="3" max="3" width="12.5703125" style="56" customWidth="1"/>
    <col min="4" max="4" width="16" style="64" customWidth="1"/>
    <col min="5" max="5" width="8.5703125" style="98" customWidth="1"/>
    <col min="6" max="6" width="19.85546875" style="56" customWidth="1"/>
    <col min="7" max="7" width="15.85546875" style="64" customWidth="1"/>
    <col min="8" max="8" width="19.42578125" style="64" hidden="1" customWidth="1"/>
    <col min="9" max="9" width="19.85546875" style="56" hidden="1" customWidth="1"/>
    <col min="10" max="10" width="10.7109375" style="98" customWidth="1"/>
    <col min="11" max="11" width="24.140625" style="64" bestFit="1" customWidth="1"/>
    <col min="12" max="12" width="19.85546875" style="56" customWidth="1"/>
    <col min="13" max="15" width="9.28515625" style="57" customWidth="1"/>
    <col min="16" max="16" width="10.7109375" style="57" customWidth="1"/>
    <col min="17" max="18" width="10.7109375" style="58" customWidth="1"/>
    <col min="19" max="19" width="11.42578125" style="58" customWidth="1"/>
    <col min="20" max="20" width="10.7109375" style="58" customWidth="1"/>
    <col min="21" max="22" width="10.7109375" style="58" hidden="1" customWidth="1"/>
    <col min="23" max="23" width="12.28515625" style="58" hidden="1" customWidth="1"/>
    <col min="24" max="24" width="10.7109375" style="58" hidden="1" customWidth="1"/>
    <col min="25" max="25" width="10.7109375" style="59" customWidth="1"/>
    <col min="26" max="16384" width="9.140625" style="3"/>
  </cols>
  <sheetData>
    <row r="2" spans="1:162" ht="15" customHeight="1">
      <c r="C2" s="135" t="s">
        <v>216</v>
      </c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</row>
    <row r="3" spans="1:162">
      <c r="E3" s="91"/>
      <c r="I3" s="49"/>
      <c r="J3" s="91"/>
      <c r="K3" s="110"/>
      <c r="L3" s="49"/>
    </row>
    <row r="4" spans="1:162"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</row>
    <row r="6" spans="1:162" ht="25.5" customHeight="1">
      <c r="A6" s="23" t="s">
        <v>5</v>
      </c>
      <c r="B6" s="23" t="s">
        <v>6</v>
      </c>
      <c r="C6" s="76" t="s">
        <v>68</v>
      </c>
      <c r="D6" s="76" t="s">
        <v>69</v>
      </c>
      <c r="E6" s="80" t="s">
        <v>70</v>
      </c>
      <c r="F6" s="76" t="s">
        <v>71</v>
      </c>
      <c r="G6" s="22" t="s">
        <v>33</v>
      </c>
      <c r="H6" s="46" t="s">
        <v>72</v>
      </c>
      <c r="I6" s="76" t="s">
        <v>7</v>
      </c>
      <c r="J6" s="87" t="s">
        <v>81</v>
      </c>
      <c r="K6" s="82" t="s">
        <v>76</v>
      </c>
      <c r="L6" s="82" t="s">
        <v>77</v>
      </c>
      <c r="M6" s="46" t="s">
        <v>2</v>
      </c>
      <c r="N6" s="46" t="s">
        <v>1</v>
      </c>
      <c r="O6" s="46" t="s">
        <v>16</v>
      </c>
      <c r="P6" s="46" t="s">
        <v>17</v>
      </c>
      <c r="Q6" s="46" t="s">
        <v>18</v>
      </c>
      <c r="R6" s="46" t="s">
        <v>19</v>
      </c>
      <c r="S6" s="46" t="s">
        <v>20</v>
      </c>
      <c r="T6" s="46" t="s">
        <v>21</v>
      </c>
      <c r="U6" s="46" t="s">
        <v>22</v>
      </c>
      <c r="V6" s="46" t="s">
        <v>23</v>
      </c>
      <c r="W6" s="46" t="s">
        <v>24</v>
      </c>
      <c r="X6" s="46" t="s">
        <v>25</v>
      </c>
      <c r="Y6" s="46" t="s">
        <v>38</v>
      </c>
    </row>
    <row r="7" spans="1:162" s="4" customFormat="1" ht="11.25" customHeight="1">
      <c r="A7" s="137" t="s">
        <v>3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</row>
    <row r="8" spans="1:162" s="4" customFormat="1" ht="48.75" customHeight="1">
      <c r="A8" s="6"/>
      <c r="B8" s="6"/>
      <c r="C8" s="79" t="s">
        <v>73</v>
      </c>
      <c r="D8" s="84" t="s">
        <v>157</v>
      </c>
      <c r="E8" s="81"/>
      <c r="F8" s="84" t="s">
        <v>156</v>
      </c>
      <c r="G8" s="65" t="s">
        <v>158</v>
      </c>
      <c r="H8" s="27"/>
      <c r="I8" s="34" t="s">
        <v>159</v>
      </c>
      <c r="J8" s="81" t="s">
        <v>160</v>
      </c>
      <c r="K8" s="81" t="s">
        <v>204</v>
      </c>
      <c r="L8" s="34" t="s">
        <v>194</v>
      </c>
      <c r="M8" s="106">
        <v>885.06</v>
      </c>
      <c r="N8" s="106">
        <v>885.06</v>
      </c>
      <c r="O8" s="106">
        <v>885.06</v>
      </c>
      <c r="P8" s="106">
        <v>885.06</v>
      </c>
      <c r="Q8" s="106">
        <v>885.06</v>
      </c>
      <c r="R8" s="106">
        <v>885.06</v>
      </c>
      <c r="S8" s="106">
        <v>885.06</v>
      </c>
      <c r="T8" s="106">
        <v>1770.12</v>
      </c>
      <c r="U8" s="106"/>
      <c r="V8" s="106"/>
      <c r="W8" s="106"/>
      <c r="X8" s="106"/>
      <c r="Y8" s="44">
        <f>SUM(M8:X8)</f>
        <v>7965.5399999999981</v>
      </c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</row>
    <row r="9" spans="1:162" ht="112.5">
      <c r="A9" s="6"/>
      <c r="B9" s="6"/>
      <c r="C9" s="79" t="s">
        <v>73</v>
      </c>
      <c r="D9" s="84" t="s">
        <v>80</v>
      </c>
      <c r="E9" s="81" t="s">
        <v>124</v>
      </c>
      <c r="F9" s="77" t="s">
        <v>127</v>
      </c>
      <c r="G9" s="65" t="s">
        <v>128</v>
      </c>
      <c r="H9" s="27" t="s">
        <v>129</v>
      </c>
      <c r="I9" s="26" t="s">
        <v>130</v>
      </c>
      <c r="J9" s="81" t="s">
        <v>138</v>
      </c>
      <c r="K9" s="81" t="s">
        <v>205</v>
      </c>
      <c r="L9" s="26" t="s">
        <v>131</v>
      </c>
      <c r="M9" s="105">
        <v>680</v>
      </c>
      <c r="N9" s="107">
        <v>680</v>
      </c>
      <c r="O9" s="106">
        <v>680</v>
      </c>
      <c r="P9" s="106">
        <v>680</v>
      </c>
      <c r="Q9" s="106">
        <v>680</v>
      </c>
      <c r="R9" s="106">
        <v>680</v>
      </c>
      <c r="S9" s="106">
        <v>680</v>
      </c>
      <c r="T9" s="106">
        <v>0</v>
      </c>
      <c r="U9" s="106"/>
      <c r="V9" s="106"/>
      <c r="W9" s="106"/>
      <c r="X9" s="106"/>
      <c r="Y9" s="44">
        <f>SUM(M9:X9)</f>
        <v>4760</v>
      </c>
    </row>
    <row r="10" spans="1:162" ht="49.5" customHeight="1">
      <c r="A10" s="5"/>
      <c r="B10" s="5"/>
      <c r="C10" s="79" t="s">
        <v>73</v>
      </c>
      <c r="D10" s="65" t="s">
        <v>74</v>
      </c>
      <c r="E10" s="81" t="s">
        <v>75</v>
      </c>
      <c r="F10" s="77" t="s">
        <v>45</v>
      </c>
      <c r="G10" s="65" t="s">
        <v>46</v>
      </c>
      <c r="H10" s="65" t="s">
        <v>78</v>
      </c>
      <c r="I10" s="26" t="s">
        <v>47</v>
      </c>
      <c r="J10" s="81" t="s">
        <v>82</v>
      </c>
      <c r="K10" s="88" t="s">
        <v>206</v>
      </c>
      <c r="L10" s="26" t="s">
        <v>79</v>
      </c>
      <c r="M10" s="106">
        <v>2656.81</v>
      </c>
      <c r="N10" s="106">
        <v>2656.81</v>
      </c>
      <c r="O10" s="105">
        <v>2656.81</v>
      </c>
      <c r="P10" s="105">
        <v>2656.81</v>
      </c>
      <c r="Q10" s="105">
        <v>2656.81</v>
      </c>
      <c r="R10" s="106">
        <v>2656.81</v>
      </c>
      <c r="S10" s="106">
        <v>2656.81</v>
      </c>
      <c r="T10" s="106">
        <v>2656.81</v>
      </c>
      <c r="U10" s="106"/>
      <c r="V10" s="106"/>
      <c r="W10" s="106"/>
      <c r="X10" s="106"/>
      <c r="Y10" s="44">
        <f>SUM(M10:X10)</f>
        <v>21254.48</v>
      </c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</row>
    <row r="11" spans="1:162" ht="56.25">
      <c r="A11" s="6"/>
      <c r="B11" s="6"/>
      <c r="C11" s="79" t="s">
        <v>73</v>
      </c>
      <c r="D11" s="84" t="s">
        <v>80</v>
      </c>
      <c r="E11" s="81" t="s">
        <v>132</v>
      </c>
      <c r="F11" s="77" t="s">
        <v>133</v>
      </c>
      <c r="G11" s="65" t="s">
        <v>134</v>
      </c>
      <c r="H11" s="27" t="s">
        <v>135</v>
      </c>
      <c r="I11" s="34" t="s">
        <v>136</v>
      </c>
      <c r="J11" s="81" t="s">
        <v>137</v>
      </c>
      <c r="K11" s="81" t="s">
        <v>207</v>
      </c>
      <c r="L11" s="34" t="s">
        <v>176</v>
      </c>
      <c r="M11" s="106">
        <v>8103</v>
      </c>
      <c r="N11" s="106">
        <v>8103</v>
      </c>
      <c r="O11" s="106">
        <v>8103</v>
      </c>
      <c r="P11" s="106">
        <v>8103</v>
      </c>
      <c r="Q11" s="106">
        <v>8103</v>
      </c>
      <c r="R11" s="106">
        <v>5835</v>
      </c>
      <c r="S11" s="106">
        <v>5835</v>
      </c>
      <c r="T11" s="106">
        <v>5720</v>
      </c>
      <c r="U11" s="106"/>
      <c r="V11" s="106"/>
      <c r="W11" s="106"/>
      <c r="X11" s="106"/>
      <c r="Y11" s="44">
        <f>SUM(M11:X11)</f>
        <v>57905</v>
      </c>
    </row>
    <row r="12" spans="1:162" s="4" customFormat="1">
      <c r="A12" s="5"/>
      <c r="B12" s="47"/>
      <c r="C12" s="50" t="s">
        <v>0</v>
      </c>
      <c r="D12" s="66"/>
      <c r="E12" s="92"/>
      <c r="F12" s="50"/>
      <c r="G12" s="66"/>
      <c r="H12" s="66"/>
      <c r="I12" s="50"/>
      <c r="J12" s="92"/>
      <c r="K12" s="66"/>
      <c r="L12" s="50"/>
      <c r="M12" s="39">
        <f t="shared" ref="M12:X12" si="0">SUM(M8:M11)</f>
        <v>12324.869999999999</v>
      </c>
      <c r="N12" s="39">
        <f t="shared" si="0"/>
        <v>12324.869999999999</v>
      </c>
      <c r="O12" s="39">
        <f t="shared" si="0"/>
        <v>12324.869999999999</v>
      </c>
      <c r="P12" s="39">
        <f t="shared" si="0"/>
        <v>12324.869999999999</v>
      </c>
      <c r="Q12" s="39">
        <f t="shared" si="0"/>
        <v>12324.869999999999</v>
      </c>
      <c r="R12" s="39">
        <f t="shared" si="0"/>
        <v>10056.869999999999</v>
      </c>
      <c r="S12" s="39">
        <f t="shared" si="0"/>
        <v>10056.869999999999</v>
      </c>
      <c r="T12" s="39">
        <f t="shared" si="0"/>
        <v>10146.93</v>
      </c>
      <c r="U12" s="39">
        <f t="shared" si="0"/>
        <v>0</v>
      </c>
      <c r="V12" s="39">
        <f t="shared" si="0"/>
        <v>0</v>
      </c>
      <c r="W12" s="39">
        <f t="shared" si="0"/>
        <v>0</v>
      </c>
      <c r="X12" s="39">
        <f t="shared" si="0"/>
        <v>0</v>
      </c>
      <c r="Y12" s="45">
        <f t="shared" ref="Y12" si="1">SUM(M12:X12)</f>
        <v>91885.01999999999</v>
      </c>
    </row>
    <row r="13" spans="1:162">
      <c r="A13" s="7"/>
      <c r="B13" s="18"/>
      <c r="C13" s="51"/>
      <c r="D13" s="67"/>
      <c r="E13" s="93"/>
      <c r="F13" s="51"/>
      <c r="G13" s="67"/>
      <c r="H13" s="67"/>
      <c r="I13" s="51"/>
      <c r="J13" s="93"/>
      <c r="K13" s="67"/>
      <c r="L13" s="51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</row>
    <row r="14" spans="1:162" ht="11.25" customHeight="1">
      <c r="A14" s="137" t="s">
        <v>34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</row>
    <row r="15" spans="1:162" s="8" customFormat="1" ht="144.75" customHeight="1">
      <c r="A15" s="5"/>
      <c r="B15" s="5"/>
      <c r="C15" s="24" t="s">
        <v>73</v>
      </c>
      <c r="D15" s="68" t="s">
        <v>115</v>
      </c>
      <c r="E15" s="81" t="s">
        <v>116</v>
      </c>
      <c r="F15" s="25" t="s">
        <v>48</v>
      </c>
      <c r="G15" s="68" t="s">
        <v>49</v>
      </c>
      <c r="H15" s="68" t="s">
        <v>117</v>
      </c>
      <c r="I15" s="26" t="s">
        <v>50</v>
      </c>
      <c r="J15" s="81" t="s">
        <v>83</v>
      </c>
      <c r="K15" s="88" t="s">
        <v>218</v>
      </c>
      <c r="L15" s="26" t="s">
        <v>175</v>
      </c>
      <c r="M15" s="27">
        <v>506</v>
      </c>
      <c r="N15" s="29">
        <v>506</v>
      </c>
      <c r="O15" s="29">
        <v>506</v>
      </c>
      <c r="P15" s="29">
        <v>506</v>
      </c>
      <c r="Q15" s="29">
        <v>506</v>
      </c>
      <c r="R15" s="29">
        <v>506</v>
      </c>
      <c r="S15" s="29">
        <v>506</v>
      </c>
      <c r="T15" s="29">
        <v>506</v>
      </c>
      <c r="U15" s="29"/>
      <c r="V15" s="29"/>
      <c r="W15" s="29"/>
      <c r="X15" s="29"/>
      <c r="Y15" s="44">
        <f>SUM(M15:X15)</f>
        <v>4048</v>
      </c>
    </row>
    <row r="16" spans="1:162" s="4" customFormat="1">
      <c r="A16" s="5"/>
      <c r="B16" s="5"/>
      <c r="C16" s="50" t="s">
        <v>0</v>
      </c>
      <c r="D16" s="66"/>
      <c r="E16" s="92"/>
      <c r="F16" s="50"/>
      <c r="G16" s="66"/>
      <c r="H16" s="66"/>
      <c r="I16" s="50"/>
      <c r="J16" s="92"/>
      <c r="K16" s="66"/>
      <c r="L16" s="50"/>
      <c r="M16" s="39">
        <f>SUM(M15:M15)</f>
        <v>506</v>
      </c>
      <c r="N16" s="39">
        <f t="shared" ref="N16:X16" si="2">SUM(N15:N15)</f>
        <v>506</v>
      </c>
      <c r="O16" s="39">
        <f t="shared" si="2"/>
        <v>506</v>
      </c>
      <c r="P16" s="39">
        <f t="shared" si="2"/>
        <v>506</v>
      </c>
      <c r="Q16" s="39">
        <f t="shared" si="2"/>
        <v>506</v>
      </c>
      <c r="R16" s="39">
        <f t="shared" si="2"/>
        <v>506</v>
      </c>
      <c r="S16" s="39">
        <f t="shared" si="2"/>
        <v>506</v>
      </c>
      <c r="T16" s="39">
        <f t="shared" si="2"/>
        <v>506</v>
      </c>
      <c r="U16" s="39">
        <f t="shared" si="2"/>
        <v>0</v>
      </c>
      <c r="V16" s="39">
        <f t="shared" si="2"/>
        <v>0</v>
      </c>
      <c r="W16" s="39">
        <f t="shared" si="2"/>
        <v>0</v>
      </c>
      <c r="X16" s="39">
        <f t="shared" si="2"/>
        <v>0</v>
      </c>
      <c r="Y16" s="45">
        <f>SUM(M16:X16)</f>
        <v>4048</v>
      </c>
    </row>
    <row r="17" spans="1:76">
      <c r="A17" s="11"/>
      <c r="B17" s="12"/>
      <c r="C17" s="51"/>
      <c r="D17" s="67"/>
      <c r="E17" s="93"/>
      <c r="F17" s="51"/>
      <c r="G17" s="67"/>
      <c r="H17" s="67"/>
      <c r="I17" s="51"/>
      <c r="J17" s="93"/>
      <c r="K17" s="67"/>
      <c r="L17" s="51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</row>
    <row r="18" spans="1:76" ht="11.25" customHeight="1">
      <c r="A18" s="137" t="s">
        <v>12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</row>
    <row r="19" spans="1:76" s="4" customFormat="1" ht="134.25" customHeight="1">
      <c r="A19" s="5" t="s">
        <v>13</v>
      </c>
      <c r="B19" s="5" t="s">
        <v>8</v>
      </c>
      <c r="C19" s="24" t="s">
        <v>73</v>
      </c>
      <c r="D19" s="65" t="s">
        <v>109</v>
      </c>
      <c r="E19" s="81" t="s">
        <v>111</v>
      </c>
      <c r="F19" s="25" t="s">
        <v>51</v>
      </c>
      <c r="G19" s="65" t="s">
        <v>52</v>
      </c>
      <c r="H19" s="65" t="s">
        <v>114</v>
      </c>
      <c r="I19" s="26" t="s">
        <v>110</v>
      </c>
      <c r="J19" s="81" t="s">
        <v>83</v>
      </c>
      <c r="K19" s="88" t="s">
        <v>208</v>
      </c>
      <c r="L19" s="26" t="s">
        <v>112</v>
      </c>
      <c r="M19" s="27">
        <v>12600</v>
      </c>
      <c r="N19" s="28">
        <v>11400</v>
      </c>
      <c r="O19" s="28">
        <v>13200</v>
      </c>
      <c r="P19" s="29">
        <v>10800</v>
      </c>
      <c r="Q19" s="29">
        <v>13200</v>
      </c>
      <c r="R19" s="29">
        <v>12000</v>
      </c>
      <c r="S19" s="29">
        <v>12600</v>
      </c>
      <c r="T19" s="29">
        <v>13800</v>
      </c>
      <c r="U19" s="29"/>
      <c r="V19" s="29"/>
      <c r="W19" s="29"/>
      <c r="X19" s="29"/>
      <c r="Y19" s="44">
        <f t="shared" ref="Y19:Y21" si="3">SUM(M19:X19)</f>
        <v>99600</v>
      </c>
    </row>
    <row r="20" spans="1:76" s="4" customFormat="1" ht="161.25" customHeight="1">
      <c r="A20" s="5"/>
      <c r="B20" s="5"/>
      <c r="C20" s="24" t="s">
        <v>73</v>
      </c>
      <c r="D20" s="65" t="s">
        <v>119</v>
      </c>
      <c r="E20" s="81" t="s">
        <v>120</v>
      </c>
      <c r="F20" s="25" t="s">
        <v>53</v>
      </c>
      <c r="G20" s="65" t="s">
        <v>54</v>
      </c>
      <c r="H20" s="65" t="s">
        <v>122</v>
      </c>
      <c r="I20" s="26" t="s">
        <v>113</v>
      </c>
      <c r="J20" s="81" t="s">
        <v>83</v>
      </c>
      <c r="K20" s="88" t="s">
        <v>208</v>
      </c>
      <c r="L20" s="26" t="s">
        <v>121</v>
      </c>
      <c r="M20" s="40">
        <v>10880</v>
      </c>
      <c r="N20" s="28">
        <v>10426.67</v>
      </c>
      <c r="O20" s="28">
        <v>13600</v>
      </c>
      <c r="P20" s="29">
        <v>9520</v>
      </c>
      <c r="Q20" s="29">
        <v>10880</v>
      </c>
      <c r="R20" s="29">
        <v>12240</v>
      </c>
      <c r="S20" s="29">
        <v>8160</v>
      </c>
      <c r="T20" s="29">
        <v>12240</v>
      </c>
      <c r="U20" s="29"/>
      <c r="V20" s="29"/>
      <c r="W20" s="29"/>
      <c r="X20" s="29"/>
      <c r="Y20" s="44">
        <f t="shared" si="3"/>
        <v>87946.67</v>
      </c>
    </row>
    <row r="21" spans="1:76" s="4" customFormat="1">
      <c r="A21" s="5"/>
      <c r="B21" s="5"/>
      <c r="C21" s="50" t="s">
        <v>0</v>
      </c>
      <c r="D21" s="66"/>
      <c r="E21" s="92"/>
      <c r="F21" s="50"/>
      <c r="G21" s="66"/>
      <c r="H21" s="66"/>
      <c r="I21" s="50"/>
      <c r="J21" s="92"/>
      <c r="K21" s="66"/>
      <c r="L21" s="50"/>
      <c r="M21" s="39">
        <f t="shared" ref="M21:X21" si="4">SUM(M19:M20)</f>
        <v>23480</v>
      </c>
      <c r="N21" s="39">
        <f t="shared" si="4"/>
        <v>21826.67</v>
      </c>
      <c r="O21" s="39">
        <f t="shared" si="4"/>
        <v>26800</v>
      </c>
      <c r="P21" s="39">
        <f t="shared" si="4"/>
        <v>20320</v>
      </c>
      <c r="Q21" s="39">
        <f t="shared" si="4"/>
        <v>24080</v>
      </c>
      <c r="R21" s="39">
        <f t="shared" si="4"/>
        <v>24240</v>
      </c>
      <c r="S21" s="39">
        <f t="shared" si="4"/>
        <v>20760</v>
      </c>
      <c r="T21" s="39">
        <f t="shared" si="4"/>
        <v>26040</v>
      </c>
      <c r="U21" s="39">
        <f t="shared" si="4"/>
        <v>0</v>
      </c>
      <c r="V21" s="39">
        <f t="shared" si="4"/>
        <v>0</v>
      </c>
      <c r="W21" s="39">
        <f t="shared" si="4"/>
        <v>0</v>
      </c>
      <c r="X21" s="39">
        <f t="shared" si="4"/>
        <v>0</v>
      </c>
      <c r="Y21" s="45">
        <f t="shared" si="3"/>
        <v>187546.66999999998</v>
      </c>
    </row>
    <row r="22" spans="1:76" s="5" customFormat="1">
      <c r="A22" s="13"/>
      <c r="B22" s="14"/>
      <c r="C22" s="52"/>
      <c r="D22" s="70"/>
      <c r="E22" s="94"/>
      <c r="F22" s="52"/>
      <c r="G22" s="70"/>
      <c r="H22" s="70"/>
      <c r="I22" s="52"/>
      <c r="J22" s="94"/>
      <c r="K22" s="70"/>
      <c r="L22" s="52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0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20"/>
    </row>
    <row r="23" spans="1:76" ht="11.25" customHeight="1">
      <c r="A23" s="137" t="s">
        <v>189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</row>
    <row r="24" spans="1:76" s="4" customFormat="1" ht="56.25">
      <c r="A24" s="5"/>
      <c r="B24" s="5"/>
      <c r="C24" s="79" t="s">
        <v>73</v>
      </c>
      <c r="D24" s="65" t="s">
        <v>94</v>
      </c>
      <c r="E24" s="81" t="s">
        <v>95</v>
      </c>
      <c r="F24" s="77" t="s">
        <v>65</v>
      </c>
      <c r="G24" s="65" t="s">
        <v>66</v>
      </c>
      <c r="H24" s="65" t="s">
        <v>97</v>
      </c>
      <c r="I24" s="26" t="s">
        <v>67</v>
      </c>
      <c r="J24" s="81" t="s">
        <v>83</v>
      </c>
      <c r="K24" s="88" t="s">
        <v>217</v>
      </c>
      <c r="L24" s="26" t="s">
        <v>96</v>
      </c>
      <c r="M24" s="27">
        <v>200</v>
      </c>
      <c r="N24" s="29">
        <v>200</v>
      </c>
      <c r="O24" s="28">
        <v>200</v>
      </c>
      <c r="P24" s="29">
        <v>200</v>
      </c>
      <c r="Q24" s="29">
        <v>200</v>
      </c>
      <c r="R24" s="29">
        <v>200</v>
      </c>
      <c r="S24" s="29">
        <v>200</v>
      </c>
      <c r="T24" s="29">
        <v>400</v>
      </c>
      <c r="U24" s="29"/>
      <c r="V24" s="29"/>
      <c r="W24" s="29"/>
      <c r="X24" s="29"/>
      <c r="Y24" s="44">
        <f>SUM(M24:X24)</f>
        <v>1800</v>
      </c>
    </row>
    <row r="25" spans="1:76" s="4" customFormat="1">
      <c r="A25" s="5"/>
      <c r="B25" s="5"/>
      <c r="C25" s="50" t="s">
        <v>0</v>
      </c>
      <c r="D25" s="66"/>
      <c r="E25" s="92"/>
      <c r="F25" s="50"/>
      <c r="G25" s="66"/>
      <c r="H25" s="66"/>
      <c r="I25" s="50"/>
      <c r="J25" s="92"/>
      <c r="K25" s="66"/>
      <c r="L25" s="50"/>
      <c r="M25" s="39">
        <f>SUM(M24)</f>
        <v>200</v>
      </c>
      <c r="N25" s="39">
        <f t="shared" ref="N25:X25" si="5">SUM(N24)</f>
        <v>200</v>
      </c>
      <c r="O25" s="39">
        <f t="shared" si="5"/>
        <v>200</v>
      </c>
      <c r="P25" s="39">
        <f t="shared" si="5"/>
        <v>200</v>
      </c>
      <c r="Q25" s="39">
        <f t="shared" si="5"/>
        <v>200</v>
      </c>
      <c r="R25" s="39">
        <f>SUM(R24)</f>
        <v>200</v>
      </c>
      <c r="S25" s="39">
        <f t="shared" si="5"/>
        <v>200</v>
      </c>
      <c r="T25" s="39">
        <f t="shared" si="5"/>
        <v>400</v>
      </c>
      <c r="U25" s="39">
        <f t="shared" si="5"/>
        <v>0</v>
      </c>
      <c r="V25" s="39">
        <f t="shared" si="5"/>
        <v>0</v>
      </c>
      <c r="W25" s="39">
        <f t="shared" si="5"/>
        <v>0</v>
      </c>
      <c r="X25" s="39">
        <f t="shared" si="5"/>
        <v>0</v>
      </c>
      <c r="Y25" s="45">
        <f>SUM(M25:X25)</f>
        <v>1800</v>
      </c>
    </row>
    <row r="26" spans="1:76" s="5" customFormat="1">
      <c r="A26" s="13"/>
      <c r="B26" s="14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20"/>
    </row>
    <row r="27" spans="1:76" ht="11.25" customHeight="1">
      <c r="A27" s="137" t="s">
        <v>4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</row>
    <row r="28" spans="1:76" s="4" customFormat="1" ht="56.25">
      <c r="A28" s="5"/>
      <c r="B28" s="5"/>
      <c r="C28" s="79" t="s">
        <v>73</v>
      </c>
      <c r="D28" s="65" t="s">
        <v>123</v>
      </c>
      <c r="E28" s="81" t="s">
        <v>124</v>
      </c>
      <c r="F28" s="77" t="s">
        <v>174</v>
      </c>
      <c r="G28" s="65" t="s">
        <v>28</v>
      </c>
      <c r="H28" s="65" t="s">
        <v>125</v>
      </c>
      <c r="I28" s="26" t="s">
        <v>9</v>
      </c>
      <c r="J28" s="81" t="s">
        <v>126</v>
      </c>
      <c r="K28" s="88" t="s">
        <v>209</v>
      </c>
      <c r="L28" s="26" t="s">
        <v>193</v>
      </c>
      <c r="M28" s="27">
        <v>778.38</v>
      </c>
      <c r="N28" s="27">
        <v>778.38</v>
      </c>
      <c r="O28" s="29">
        <v>778.38</v>
      </c>
      <c r="P28" s="29">
        <v>778.38</v>
      </c>
      <c r="Q28" s="29">
        <v>778.38</v>
      </c>
      <c r="R28" s="29">
        <v>778.38</v>
      </c>
      <c r="S28" s="29">
        <v>778.38</v>
      </c>
      <c r="T28" s="29">
        <v>3891.88</v>
      </c>
      <c r="U28" s="29"/>
      <c r="V28" s="29"/>
      <c r="W28" s="29"/>
      <c r="X28" s="29"/>
      <c r="Y28" s="44">
        <f>SUM(M28:X28)</f>
        <v>9340.5400000000009</v>
      </c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</row>
    <row r="29" spans="1:76" s="4" customFormat="1">
      <c r="A29" s="5"/>
      <c r="B29" s="5"/>
      <c r="C29" s="50" t="s">
        <v>0</v>
      </c>
      <c r="D29" s="66"/>
      <c r="E29" s="92"/>
      <c r="F29" s="50"/>
      <c r="G29" s="66"/>
      <c r="H29" s="66"/>
      <c r="I29" s="50"/>
      <c r="J29" s="92"/>
      <c r="K29" s="66"/>
      <c r="L29" s="50"/>
      <c r="M29" s="39">
        <f t="shared" ref="M29:X29" si="6">SUM(M28:M28)</f>
        <v>778.38</v>
      </c>
      <c r="N29" s="39">
        <f t="shared" si="6"/>
        <v>778.38</v>
      </c>
      <c r="O29" s="39">
        <f t="shared" si="6"/>
        <v>778.38</v>
      </c>
      <c r="P29" s="39">
        <f t="shared" si="6"/>
        <v>778.38</v>
      </c>
      <c r="Q29" s="39">
        <f t="shared" si="6"/>
        <v>778.38</v>
      </c>
      <c r="R29" s="39">
        <f t="shared" si="6"/>
        <v>778.38</v>
      </c>
      <c r="S29" s="39">
        <f t="shared" si="6"/>
        <v>778.38</v>
      </c>
      <c r="T29" s="39">
        <f t="shared" si="6"/>
        <v>3891.88</v>
      </c>
      <c r="U29" s="39">
        <f t="shared" si="6"/>
        <v>0</v>
      </c>
      <c r="V29" s="39">
        <f t="shared" si="6"/>
        <v>0</v>
      </c>
      <c r="W29" s="39">
        <f t="shared" si="6"/>
        <v>0</v>
      </c>
      <c r="X29" s="39">
        <f t="shared" si="6"/>
        <v>0</v>
      </c>
      <c r="Y29" s="45">
        <f>SUM(M29:X29)</f>
        <v>9340.5400000000009</v>
      </c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</row>
    <row r="30" spans="1:76" s="5" customFormat="1">
      <c r="A30" s="13"/>
      <c r="B30" s="14"/>
      <c r="C30" s="52"/>
      <c r="D30" s="70"/>
      <c r="E30" s="94"/>
      <c r="F30" s="52"/>
      <c r="G30" s="70"/>
      <c r="H30" s="70"/>
      <c r="I30" s="52"/>
      <c r="J30" s="94"/>
      <c r="K30" s="70"/>
      <c r="L30" s="52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0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20"/>
    </row>
    <row r="31" spans="1:76" s="5" customFormat="1">
      <c r="A31" s="13"/>
      <c r="B31" s="14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20"/>
    </row>
    <row r="32" spans="1:76" ht="11.25" customHeight="1">
      <c r="A32" s="137" t="s">
        <v>155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</row>
    <row r="33" spans="1:162" s="4" customFormat="1" ht="45">
      <c r="A33" s="5"/>
      <c r="B33" s="5"/>
      <c r="C33" s="79" t="s">
        <v>73</v>
      </c>
      <c r="D33" s="84" t="s">
        <v>141</v>
      </c>
      <c r="E33" s="81" t="s">
        <v>124</v>
      </c>
      <c r="F33" s="83" t="s">
        <v>139</v>
      </c>
      <c r="G33" s="100" t="s">
        <v>140</v>
      </c>
      <c r="H33" s="100" t="s">
        <v>142</v>
      </c>
      <c r="I33" s="84" t="s">
        <v>200</v>
      </c>
      <c r="J33" s="81" t="s">
        <v>201</v>
      </c>
      <c r="K33" s="111" t="s">
        <v>202</v>
      </c>
      <c r="L33" s="84" t="s">
        <v>203</v>
      </c>
      <c r="M33" s="106">
        <v>0</v>
      </c>
      <c r="N33" s="106">
        <v>0</v>
      </c>
      <c r="O33" s="106">
        <v>0</v>
      </c>
      <c r="P33" s="106">
        <v>0</v>
      </c>
      <c r="Q33" s="106">
        <v>0</v>
      </c>
      <c r="R33" s="106">
        <v>954.55</v>
      </c>
      <c r="S33" s="106">
        <v>0</v>
      </c>
      <c r="T33" s="106">
        <v>0</v>
      </c>
      <c r="U33" s="106"/>
      <c r="V33" s="106"/>
      <c r="W33" s="106"/>
      <c r="X33" s="106"/>
      <c r="Y33" s="44">
        <f>SUM(M33:X33)</f>
        <v>954.55</v>
      </c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</row>
    <row r="34" spans="1:162" s="4" customFormat="1">
      <c r="A34" s="5"/>
      <c r="B34" s="5"/>
      <c r="C34" s="50" t="s">
        <v>0</v>
      </c>
      <c r="D34" s="66"/>
      <c r="E34" s="92"/>
      <c r="F34" s="50"/>
      <c r="G34" s="66"/>
      <c r="H34" s="66"/>
      <c r="I34" s="50"/>
      <c r="J34" s="92"/>
      <c r="K34" s="66"/>
      <c r="L34" s="50"/>
      <c r="M34" s="39">
        <f>SUM(M33)</f>
        <v>0</v>
      </c>
      <c r="N34" s="39">
        <f t="shared" ref="N34:X34" si="7">SUM(N33)</f>
        <v>0</v>
      </c>
      <c r="O34" s="39">
        <f t="shared" si="7"/>
        <v>0</v>
      </c>
      <c r="P34" s="39">
        <f t="shared" si="7"/>
        <v>0</v>
      </c>
      <c r="Q34" s="39">
        <f t="shared" si="7"/>
        <v>0</v>
      </c>
      <c r="R34" s="39">
        <f t="shared" si="7"/>
        <v>954.55</v>
      </c>
      <c r="S34" s="39">
        <f t="shared" si="7"/>
        <v>0</v>
      </c>
      <c r="T34" s="39">
        <f t="shared" si="7"/>
        <v>0</v>
      </c>
      <c r="U34" s="39">
        <f t="shared" si="7"/>
        <v>0</v>
      </c>
      <c r="V34" s="39">
        <f t="shared" si="7"/>
        <v>0</v>
      </c>
      <c r="W34" s="39">
        <f t="shared" si="7"/>
        <v>0</v>
      </c>
      <c r="X34" s="39">
        <f t="shared" si="7"/>
        <v>0</v>
      </c>
      <c r="Y34" s="45">
        <f>SUM(M34:X34)</f>
        <v>954.55</v>
      </c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</row>
    <row r="35" spans="1:162" s="5" customFormat="1">
      <c r="A35" s="13"/>
      <c r="B35" s="14"/>
      <c r="C35" s="52"/>
      <c r="D35" s="70"/>
      <c r="E35" s="94"/>
      <c r="F35" s="52"/>
      <c r="G35" s="70"/>
      <c r="H35" s="70"/>
      <c r="I35" s="52"/>
      <c r="J35" s="94"/>
      <c r="K35" s="70"/>
      <c r="L35" s="52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0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20"/>
    </row>
    <row r="36" spans="1:162" ht="11.25" customHeight="1">
      <c r="A36" s="137" t="s">
        <v>55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</row>
    <row r="37" spans="1:162" s="4" customFormat="1" ht="174.75" customHeight="1">
      <c r="A37" s="5"/>
      <c r="B37" s="5"/>
      <c r="C37" s="24" t="s">
        <v>73</v>
      </c>
      <c r="D37" s="65" t="s">
        <v>98</v>
      </c>
      <c r="E37" s="81" t="s">
        <v>100</v>
      </c>
      <c r="F37" s="25" t="s">
        <v>41</v>
      </c>
      <c r="G37" s="65" t="s">
        <v>42</v>
      </c>
      <c r="H37" s="65" t="s">
        <v>104</v>
      </c>
      <c r="I37" s="25" t="s">
        <v>43</v>
      </c>
      <c r="J37" s="81" t="s">
        <v>83</v>
      </c>
      <c r="K37" s="24" t="s">
        <v>210</v>
      </c>
      <c r="L37" s="25" t="s">
        <v>102</v>
      </c>
      <c r="M37" s="27">
        <v>374.33</v>
      </c>
      <c r="N37" s="27">
        <v>374.33</v>
      </c>
      <c r="O37" s="27">
        <v>374.33</v>
      </c>
      <c r="P37" s="27">
        <v>374.33</v>
      </c>
      <c r="Q37" s="27">
        <v>374.33</v>
      </c>
      <c r="R37" s="29">
        <v>374.33</v>
      </c>
      <c r="S37" s="29">
        <v>374.33</v>
      </c>
      <c r="T37" s="29">
        <f>374.33*2</f>
        <v>748.66</v>
      </c>
      <c r="U37" s="29"/>
      <c r="V37" s="29"/>
      <c r="W37" s="29"/>
      <c r="X37" s="29"/>
      <c r="Y37" s="44">
        <f>SUM(M37:X37)</f>
        <v>3368.97</v>
      </c>
    </row>
    <row r="38" spans="1:162" s="4" customFormat="1" ht="192" customHeight="1">
      <c r="A38" s="5" t="s">
        <v>11</v>
      </c>
      <c r="B38" s="5" t="s">
        <v>8</v>
      </c>
      <c r="C38" s="24" t="s">
        <v>73</v>
      </c>
      <c r="D38" s="65" t="s">
        <v>99</v>
      </c>
      <c r="E38" s="81" t="s">
        <v>101</v>
      </c>
      <c r="F38" s="25" t="s">
        <v>41</v>
      </c>
      <c r="G38" s="65" t="s">
        <v>42</v>
      </c>
      <c r="H38" s="65" t="s">
        <v>104</v>
      </c>
      <c r="I38" s="26" t="s">
        <v>44</v>
      </c>
      <c r="J38" s="81" t="s">
        <v>83</v>
      </c>
      <c r="K38" s="24" t="s">
        <v>211</v>
      </c>
      <c r="L38" s="26" t="s">
        <v>103</v>
      </c>
      <c r="M38" s="43">
        <v>70.23</v>
      </c>
      <c r="N38" s="43">
        <v>70.23</v>
      </c>
      <c r="O38" s="43">
        <v>70.23</v>
      </c>
      <c r="P38" s="43">
        <v>70.23</v>
      </c>
      <c r="Q38" s="43">
        <v>70.23</v>
      </c>
      <c r="R38" s="29">
        <v>70.23</v>
      </c>
      <c r="S38" s="29">
        <v>70.23</v>
      </c>
      <c r="T38" s="29">
        <f>70.23*2</f>
        <v>140.46</v>
      </c>
      <c r="U38" s="29"/>
      <c r="V38" s="29"/>
      <c r="W38" s="29"/>
      <c r="X38" s="29"/>
      <c r="Y38" s="44">
        <f>SUM(M38:X38)</f>
        <v>632.07000000000005</v>
      </c>
    </row>
    <row r="39" spans="1:162" s="4" customFormat="1">
      <c r="A39" s="5"/>
      <c r="B39" s="5"/>
      <c r="C39" s="50" t="s">
        <v>0</v>
      </c>
      <c r="D39" s="66"/>
      <c r="E39" s="92"/>
      <c r="F39" s="50"/>
      <c r="G39" s="66"/>
      <c r="H39" s="66"/>
      <c r="I39" s="50"/>
      <c r="J39" s="92"/>
      <c r="K39" s="66"/>
      <c r="L39" s="50"/>
      <c r="M39" s="39">
        <f>SUM(M37:M38)</f>
        <v>444.56</v>
      </c>
      <c r="N39" s="39">
        <f t="shared" ref="N39:P39" si="8">SUM(N37:N38)</f>
        <v>444.56</v>
      </c>
      <c r="O39" s="39">
        <f t="shared" si="8"/>
        <v>444.56</v>
      </c>
      <c r="P39" s="39">
        <f t="shared" si="8"/>
        <v>444.56</v>
      </c>
      <c r="Q39" s="39">
        <f t="shared" ref="Q39" si="9">SUM(Q37:Q38)</f>
        <v>444.56</v>
      </c>
      <c r="R39" s="39">
        <f t="shared" ref="R39" si="10">SUM(R37:R38)</f>
        <v>444.56</v>
      </c>
      <c r="S39" s="39">
        <f t="shared" ref="S39" si="11">SUM(S37:S38)</f>
        <v>444.56</v>
      </c>
      <c r="T39" s="39">
        <f t="shared" ref="T39" si="12">SUM(T37:T38)</f>
        <v>889.12</v>
      </c>
      <c r="U39" s="39">
        <f t="shared" ref="U39" si="13">SUM(U37:U38)</f>
        <v>0</v>
      </c>
      <c r="V39" s="39">
        <f t="shared" ref="V39" si="14">SUM(V37:V38)</f>
        <v>0</v>
      </c>
      <c r="W39" s="39">
        <f t="shared" ref="W39" si="15">SUM(W37:W38)</f>
        <v>0</v>
      </c>
      <c r="X39" s="39">
        <f t="shared" ref="X39" si="16">SUM(X37:X38)</f>
        <v>0</v>
      </c>
      <c r="Y39" s="45">
        <f>SUM(M39:X39)</f>
        <v>4001.04</v>
      </c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</row>
    <row r="40" spans="1:162" s="5" customFormat="1">
      <c r="A40" s="13"/>
      <c r="B40" s="14"/>
      <c r="C40" s="52"/>
      <c r="D40" s="70"/>
      <c r="E40" s="94"/>
      <c r="F40" s="52"/>
      <c r="G40" s="70"/>
      <c r="H40" s="70"/>
      <c r="I40" s="52"/>
      <c r="J40" s="94"/>
      <c r="K40" s="70"/>
      <c r="L40" s="52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0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20"/>
    </row>
    <row r="41" spans="1:162" s="37" customFormat="1" ht="11.25" customHeight="1">
      <c r="A41" s="36"/>
      <c r="B41" s="36"/>
      <c r="C41" s="133" t="s">
        <v>37</v>
      </c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</row>
    <row r="42" spans="1:162" ht="95.25" customHeight="1">
      <c r="A42" s="35"/>
      <c r="B42" s="35"/>
      <c r="C42" s="24" t="s">
        <v>73</v>
      </c>
      <c r="D42" s="65" t="s">
        <v>91</v>
      </c>
      <c r="E42" s="81" t="s">
        <v>124</v>
      </c>
      <c r="F42" s="25" t="s">
        <v>35</v>
      </c>
      <c r="G42" s="65" t="s">
        <v>36</v>
      </c>
      <c r="H42" s="65" t="s">
        <v>92</v>
      </c>
      <c r="I42" s="25" t="s">
        <v>39</v>
      </c>
      <c r="J42" s="81" t="s">
        <v>144</v>
      </c>
      <c r="K42" s="24" t="s">
        <v>212</v>
      </c>
      <c r="L42" s="25" t="s">
        <v>143</v>
      </c>
      <c r="M42" s="106">
        <v>170</v>
      </c>
      <c r="N42" s="106">
        <v>170</v>
      </c>
      <c r="O42" s="106">
        <v>170</v>
      </c>
      <c r="P42" s="106">
        <v>170</v>
      </c>
      <c r="Q42" s="106">
        <v>170</v>
      </c>
      <c r="R42" s="106">
        <v>170</v>
      </c>
      <c r="S42" s="106">
        <v>260</v>
      </c>
      <c r="T42" s="106">
        <v>260</v>
      </c>
      <c r="U42" s="106"/>
      <c r="V42" s="106"/>
      <c r="W42" s="106"/>
      <c r="X42" s="106"/>
      <c r="Y42" s="44">
        <f>SUM(M42:X42)</f>
        <v>1540</v>
      </c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</row>
    <row r="43" spans="1:162" s="4" customFormat="1">
      <c r="A43" s="5" t="s">
        <v>10</v>
      </c>
      <c r="B43" s="5" t="s">
        <v>8</v>
      </c>
      <c r="C43" s="50" t="s">
        <v>0</v>
      </c>
      <c r="D43" s="66"/>
      <c r="E43" s="92"/>
      <c r="F43" s="50"/>
      <c r="G43" s="66"/>
      <c r="H43" s="66"/>
      <c r="I43" s="50"/>
      <c r="J43" s="92"/>
      <c r="K43" s="66"/>
      <c r="L43" s="50"/>
      <c r="M43" s="39">
        <f t="shared" ref="M43:X43" si="17">SUM(M42:M42)</f>
        <v>170</v>
      </c>
      <c r="N43" s="39">
        <f t="shared" si="17"/>
        <v>170</v>
      </c>
      <c r="O43" s="39">
        <f t="shared" si="17"/>
        <v>170</v>
      </c>
      <c r="P43" s="39">
        <f t="shared" si="17"/>
        <v>170</v>
      </c>
      <c r="Q43" s="39">
        <f t="shared" si="17"/>
        <v>170</v>
      </c>
      <c r="R43" s="39">
        <f t="shared" si="17"/>
        <v>170</v>
      </c>
      <c r="S43" s="39">
        <f t="shared" si="17"/>
        <v>260</v>
      </c>
      <c r="T43" s="39">
        <f t="shared" si="17"/>
        <v>260</v>
      </c>
      <c r="U43" s="39">
        <f t="shared" si="17"/>
        <v>0</v>
      </c>
      <c r="V43" s="39">
        <f t="shared" si="17"/>
        <v>0</v>
      </c>
      <c r="W43" s="39">
        <f t="shared" si="17"/>
        <v>0</v>
      </c>
      <c r="X43" s="39">
        <f t="shared" si="17"/>
        <v>0</v>
      </c>
      <c r="Y43" s="45">
        <f>SUM(M43:X43)</f>
        <v>1540</v>
      </c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</row>
    <row r="44" spans="1:162" s="5" customFormat="1">
      <c r="A44" s="13"/>
      <c r="B44" s="14"/>
      <c r="C44" s="52"/>
      <c r="D44" s="70"/>
      <c r="E44" s="94"/>
      <c r="F44" s="52"/>
      <c r="G44" s="70"/>
      <c r="H44" s="70"/>
      <c r="I44" s="52"/>
      <c r="J44" s="94"/>
      <c r="K44" s="70"/>
      <c r="L44" s="52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0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</row>
    <row r="45" spans="1:162" ht="11.25" customHeight="1">
      <c r="A45" s="7"/>
      <c r="B45" s="7"/>
      <c r="C45" s="134" t="s">
        <v>26</v>
      </c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</row>
    <row r="46" spans="1:162" s="4" customFormat="1" ht="103.15" customHeight="1">
      <c r="A46" s="5"/>
      <c r="B46" s="5"/>
      <c r="C46" s="24" t="s">
        <v>73</v>
      </c>
      <c r="D46" s="24" t="s">
        <v>89</v>
      </c>
      <c r="E46" s="81" t="s">
        <v>151</v>
      </c>
      <c r="F46" s="102" t="s">
        <v>56</v>
      </c>
      <c r="G46" s="24" t="s">
        <v>57</v>
      </c>
      <c r="H46" s="24" t="s">
        <v>90</v>
      </c>
      <c r="I46" s="25" t="s">
        <v>40</v>
      </c>
      <c r="J46" s="81" t="s">
        <v>152</v>
      </c>
      <c r="K46" s="24" t="s">
        <v>213</v>
      </c>
      <c r="L46" s="24" t="s">
        <v>153</v>
      </c>
      <c r="M46" s="40">
        <v>42.35</v>
      </c>
      <c r="N46" s="40">
        <v>38.01</v>
      </c>
      <c r="O46" s="40">
        <v>70.05</v>
      </c>
      <c r="P46" s="40">
        <v>60.82</v>
      </c>
      <c r="Q46" s="40">
        <v>57.02</v>
      </c>
      <c r="R46" s="40">
        <v>45.07</v>
      </c>
      <c r="S46" s="40">
        <v>200</v>
      </c>
      <c r="T46" s="40">
        <v>200</v>
      </c>
      <c r="U46" s="40"/>
      <c r="V46" s="103"/>
      <c r="W46" s="103"/>
      <c r="X46" s="103"/>
      <c r="Y46" s="44">
        <f>SUM(M46:X46)</f>
        <v>713.31999999999994</v>
      </c>
    </row>
    <row r="47" spans="1:162" s="4" customFormat="1">
      <c r="A47" s="5"/>
      <c r="B47" s="5"/>
      <c r="C47" s="50" t="s">
        <v>0</v>
      </c>
      <c r="D47" s="66"/>
      <c r="E47" s="92"/>
      <c r="F47" s="50"/>
      <c r="G47" s="66"/>
      <c r="H47" s="66"/>
      <c r="I47" s="50"/>
      <c r="J47" s="92"/>
      <c r="K47" s="66"/>
      <c r="L47" s="50"/>
      <c r="M47" s="39">
        <f>M46</f>
        <v>42.35</v>
      </c>
      <c r="N47" s="39">
        <f t="shared" ref="N47:X47" si="18">N46</f>
        <v>38.01</v>
      </c>
      <c r="O47" s="39">
        <f t="shared" si="18"/>
        <v>70.05</v>
      </c>
      <c r="P47" s="39">
        <f t="shared" si="18"/>
        <v>60.82</v>
      </c>
      <c r="Q47" s="39">
        <f t="shared" si="18"/>
        <v>57.02</v>
      </c>
      <c r="R47" s="39">
        <f t="shared" si="18"/>
        <v>45.07</v>
      </c>
      <c r="S47" s="39">
        <f t="shared" si="18"/>
        <v>200</v>
      </c>
      <c r="T47" s="39">
        <f t="shared" si="18"/>
        <v>200</v>
      </c>
      <c r="U47" s="39">
        <f t="shared" si="18"/>
        <v>0</v>
      </c>
      <c r="V47" s="39">
        <f t="shared" si="18"/>
        <v>0</v>
      </c>
      <c r="W47" s="39">
        <f t="shared" si="18"/>
        <v>0</v>
      </c>
      <c r="X47" s="39">
        <f t="shared" si="18"/>
        <v>0</v>
      </c>
      <c r="Y47" s="45">
        <f>SUM(M47:X47)</f>
        <v>713.31999999999994</v>
      </c>
    </row>
    <row r="48" spans="1:162" s="5" customFormat="1">
      <c r="A48" s="13"/>
      <c r="B48" s="14"/>
      <c r="C48" s="52"/>
      <c r="D48" s="70"/>
      <c r="E48" s="94"/>
      <c r="F48" s="52"/>
      <c r="G48" s="70"/>
      <c r="H48" s="70"/>
      <c r="I48" s="52"/>
      <c r="J48" s="94"/>
      <c r="K48" s="70"/>
      <c r="L48" s="52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0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</row>
    <row r="49" spans="1:162">
      <c r="A49" s="7"/>
      <c r="B49" s="7"/>
      <c r="C49" s="132" t="s">
        <v>27</v>
      </c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</row>
    <row r="50" spans="1:162" ht="78.75">
      <c r="A50" s="7"/>
      <c r="B50" s="7"/>
      <c r="C50" s="79" t="s">
        <v>73</v>
      </c>
      <c r="D50" s="65" t="s">
        <v>118</v>
      </c>
      <c r="E50" s="81" t="s">
        <v>124</v>
      </c>
      <c r="F50" s="86" t="s">
        <v>145</v>
      </c>
      <c r="G50" s="101" t="s">
        <v>146</v>
      </c>
      <c r="H50" s="100" t="s">
        <v>147</v>
      </c>
      <c r="I50" s="85" t="s">
        <v>148</v>
      </c>
      <c r="J50" s="81" t="s">
        <v>149</v>
      </c>
      <c r="K50" s="112" t="s">
        <v>214</v>
      </c>
      <c r="L50" s="85" t="s">
        <v>154</v>
      </c>
      <c r="M50" s="108">
        <v>881.84</v>
      </c>
      <c r="N50" s="104">
        <v>956.08</v>
      </c>
      <c r="O50" s="109">
        <v>892.74</v>
      </c>
      <c r="P50" s="104">
        <v>1135.7</v>
      </c>
      <c r="Q50" s="104">
        <v>948.38</v>
      </c>
      <c r="R50" s="104">
        <v>832.5</v>
      </c>
      <c r="S50" s="104">
        <v>1176.44</v>
      </c>
      <c r="T50" s="104">
        <v>1401.46</v>
      </c>
      <c r="U50" s="104"/>
      <c r="V50" s="104"/>
      <c r="W50" s="104"/>
      <c r="X50" s="104"/>
      <c r="Y50" s="44">
        <f>SUM(M50:X50)</f>
        <v>8225.14</v>
      </c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</row>
    <row r="51" spans="1:162" s="4" customFormat="1">
      <c r="A51" s="30" t="s">
        <v>14</v>
      </c>
      <c r="B51" s="30"/>
      <c r="C51" s="53" t="s">
        <v>0</v>
      </c>
      <c r="D51" s="72"/>
      <c r="E51" s="95"/>
      <c r="F51" s="53"/>
      <c r="G51" s="72"/>
      <c r="H51" s="72"/>
      <c r="I51" s="53"/>
      <c r="J51" s="95"/>
      <c r="K51" s="72"/>
      <c r="L51" s="53"/>
      <c r="M51" s="62">
        <f>SUM(M50:M50)</f>
        <v>881.84</v>
      </c>
      <c r="N51" s="62">
        <f>SUM(N50:N50)</f>
        <v>956.08</v>
      </c>
      <c r="O51" s="62">
        <f>SUM(O50:O50)</f>
        <v>892.74</v>
      </c>
      <c r="P51" s="62">
        <f>SUM(P50:P50)</f>
        <v>1135.7</v>
      </c>
      <c r="Q51" s="62">
        <f t="shared" ref="Q51:X51" si="19">SUM(Q50:Q50)</f>
        <v>948.38</v>
      </c>
      <c r="R51" s="62">
        <f t="shared" si="19"/>
        <v>832.5</v>
      </c>
      <c r="S51" s="62">
        <f t="shared" si="19"/>
        <v>1176.44</v>
      </c>
      <c r="T51" s="62">
        <f t="shared" si="19"/>
        <v>1401.46</v>
      </c>
      <c r="U51" s="62">
        <f t="shared" si="19"/>
        <v>0</v>
      </c>
      <c r="V51" s="62">
        <f t="shared" si="19"/>
        <v>0</v>
      </c>
      <c r="W51" s="62">
        <f t="shared" si="19"/>
        <v>0</v>
      </c>
      <c r="X51" s="62">
        <f t="shared" si="19"/>
        <v>0</v>
      </c>
      <c r="Y51" s="45">
        <f>SUM(M51:X51)</f>
        <v>8225.14</v>
      </c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</row>
    <row r="52" spans="1:162" s="17" customFormat="1">
      <c r="A52" s="15"/>
      <c r="B52" s="16"/>
      <c r="C52" s="54"/>
      <c r="D52" s="73"/>
      <c r="E52" s="96"/>
      <c r="F52" s="54"/>
      <c r="G52" s="73"/>
      <c r="H52" s="73"/>
      <c r="I52" s="54"/>
      <c r="J52" s="96"/>
      <c r="K52" s="73"/>
      <c r="L52" s="54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</row>
    <row r="53" spans="1:162">
      <c r="A53" s="7"/>
      <c r="B53" s="10"/>
      <c r="C53" s="132" t="s">
        <v>61</v>
      </c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</row>
    <row r="54" spans="1:162" s="33" customFormat="1" ht="92.25" customHeight="1">
      <c r="A54" s="31"/>
      <c r="B54" s="31"/>
      <c r="C54" s="90" t="s">
        <v>199</v>
      </c>
      <c r="D54" s="88" t="s">
        <v>84</v>
      </c>
      <c r="E54" s="89" t="s">
        <v>85</v>
      </c>
      <c r="F54" s="78" t="s">
        <v>58</v>
      </c>
      <c r="G54" s="69" t="s">
        <v>59</v>
      </c>
      <c r="H54" s="88" t="s">
        <v>86</v>
      </c>
      <c r="I54" s="75" t="s">
        <v>60</v>
      </c>
      <c r="J54" s="89" t="s">
        <v>87</v>
      </c>
      <c r="K54" s="113" t="s">
        <v>150</v>
      </c>
      <c r="L54" s="75" t="s">
        <v>88</v>
      </c>
      <c r="M54" s="41">
        <v>76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/>
      <c r="V54" s="42"/>
      <c r="W54" s="42"/>
      <c r="X54" s="42"/>
      <c r="Y54" s="44">
        <f>SUM(M54:X54)</f>
        <v>76</v>
      </c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</row>
    <row r="55" spans="1:162" s="4" customFormat="1">
      <c r="A55" s="5"/>
      <c r="B55" s="9"/>
      <c r="C55" s="55"/>
      <c r="D55" s="74"/>
      <c r="E55" s="97"/>
      <c r="F55" s="55"/>
      <c r="G55" s="74"/>
      <c r="H55" s="74"/>
      <c r="I55" s="55"/>
      <c r="J55" s="97"/>
      <c r="K55" s="74"/>
      <c r="L55" s="55"/>
      <c r="M55" s="62">
        <f t="shared" ref="M55:Y55" si="20">SUM(M54:M54)</f>
        <v>76</v>
      </c>
      <c r="N55" s="62">
        <f t="shared" si="20"/>
        <v>0</v>
      </c>
      <c r="O55" s="62">
        <f t="shared" si="20"/>
        <v>0</v>
      </c>
      <c r="P55" s="62">
        <f t="shared" si="20"/>
        <v>0</v>
      </c>
      <c r="Q55" s="62">
        <f t="shared" si="20"/>
        <v>0</v>
      </c>
      <c r="R55" s="62">
        <f t="shared" si="20"/>
        <v>0</v>
      </c>
      <c r="S55" s="62">
        <f t="shared" si="20"/>
        <v>0</v>
      </c>
      <c r="T55" s="62">
        <f t="shared" si="20"/>
        <v>0</v>
      </c>
      <c r="U55" s="62">
        <f t="shared" si="20"/>
        <v>0</v>
      </c>
      <c r="V55" s="62">
        <f t="shared" si="20"/>
        <v>0</v>
      </c>
      <c r="W55" s="62">
        <f t="shared" si="20"/>
        <v>0</v>
      </c>
      <c r="X55" s="62">
        <f t="shared" si="20"/>
        <v>0</v>
      </c>
      <c r="Y55" s="45">
        <f t="shared" si="20"/>
        <v>76</v>
      </c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</row>
    <row r="56" spans="1:162" s="5" customFormat="1">
      <c r="A56" s="13"/>
      <c r="B56" s="14"/>
      <c r="C56" s="52"/>
      <c r="D56" s="70"/>
      <c r="E56" s="94"/>
      <c r="F56" s="52"/>
      <c r="G56" s="70"/>
      <c r="H56" s="70"/>
      <c r="I56" s="52"/>
      <c r="J56" s="94"/>
      <c r="K56" s="70"/>
      <c r="L56" s="52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0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</row>
    <row r="57" spans="1:162">
      <c r="A57" s="7"/>
      <c r="B57" s="10"/>
      <c r="C57" s="132" t="s">
        <v>29</v>
      </c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</row>
    <row r="58" spans="1:162" s="4" customFormat="1" ht="197.25" customHeight="1">
      <c r="A58" s="5"/>
      <c r="B58" s="9"/>
      <c r="C58" s="24" t="s">
        <v>73</v>
      </c>
      <c r="D58" s="65" t="s">
        <v>105</v>
      </c>
      <c r="E58" s="81" t="s">
        <v>106</v>
      </c>
      <c r="F58" s="25" t="s">
        <v>62</v>
      </c>
      <c r="G58" s="71" t="s">
        <v>63</v>
      </c>
      <c r="H58" s="65" t="s">
        <v>108</v>
      </c>
      <c r="I58" s="26" t="s">
        <v>64</v>
      </c>
      <c r="J58" s="81" t="s">
        <v>83</v>
      </c>
      <c r="K58" s="24" t="s">
        <v>215</v>
      </c>
      <c r="L58" s="26" t="s">
        <v>107</v>
      </c>
      <c r="M58" s="109">
        <v>900</v>
      </c>
      <c r="N58" s="104">
        <v>900</v>
      </c>
      <c r="O58" s="109">
        <v>900</v>
      </c>
      <c r="P58" s="104">
        <v>900</v>
      </c>
      <c r="Q58" s="104">
        <v>900</v>
      </c>
      <c r="R58" s="104">
        <v>900</v>
      </c>
      <c r="S58" s="104">
        <v>900</v>
      </c>
      <c r="T58" s="104">
        <v>1800</v>
      </c>
      <c r="U58" s="104"/>
      <c r="V58" s="104"/>
      <c r="W58" s="104"/>
      <c r="X58" s="104"/>
      <c r="Y58" s="44">
        <f>SUM(M58:X58)</f>
        <v>8100</v>
      </c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</row>
    <row r="59" spans="1:162" s="4" customFormat="1">
      <c r="A59" s="30" t="s">
        <v>15</v>
      </c>
      <c r="B59" s="30"/>
      <c r="C59" s="53" t="s">
        <v>0</v>
      </c>
      <c r="D59" s="72"/>
      <c r="E59" s="95"/>
      <c r="F59" s="53"/>
      <c r="G59" s="72"/>
      <c r="H59" s="72"/>
      <c r="I59" s="53"/>
      <c r="J59" s="95"/>
      <c r="K59" s="72"/>
      <c r="L59" s="53"/>
      <c r="M59" s="62">
        <f>SUM(M58:M58)</f>
        <v>900</v>
      </c>
      <c r="N59" s="62">
        <f t="shared" ref="N59:X59" si="21">SUM(N58:N58)</f>
        <v>900</v>
      </c>
      <c r="O59" s="62">
        <f t="shared" si="21"/>
        <v>900</v>
      </c>
      <c r="P59" s="62">
        <f t="shared" si="21"/>
        <v>900</v>
      </c>
      <c r="Q59" s="62">
        <f t="shared" si="21"/>
        <v>900</v>
      </c>
      <c r="R59" s="62">
        <f>SUM(R58:R58)</f>
        <v>900</v>
      </c>
      <c r="S59" s="62">
        <f>SUM(S58:S58)</f>
        <v>900</v>
      </c>
      <c r="T59" s="62">
        <f t="shared" si="21"/>
        <v>1800</v>
      </c>
      <c r="U59" s="62">
        <f t="shared" si="21"/>
        <v>0</v>
      </c>
      <c r="V59" s="62">
        <f t="shared" si="21"/>
        <v>0</v>
      </c>
      <c r="W59" s="62">
        <f t="shared" si="21"/>
        <v>0</v>
      </c>
      <c r="X59" s="62">
        <f t="shared" si="21"/>
        <v>0</v>
      </c>
      <c r="Y59" s="45">
        <f>SUM(M59:X59)</f>
        <v>8100</v>
      </c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</row>
    <row r="60" spans="1:162" s="17" customFormat="1">
      <c r="A60" s="15"/>
      <c r="B60" s="16"/>
      <c r="C60" s="54"/>
      <c r="D60" s="73"/>
      <c r="E60" s="96"/>
      <c r="F60" s="54"/>
      <c r="G60" s="73"/>
      <c r="H60" s="73"/>
      <c r="I60" s="54"/>
      <c r="J60" s="96"/>
      <c r="K60" s="73"/>
      <c r="L60" s="54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</row>
    <row r="61" spans="1:162">
      <c r="A61" s="7"/>
      <c r="B61" s="10"/>
      <c r="C61" s="132" t="s">
        <v>30</v>
      </c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</row>
    <row r="62" spans="1:162" ht="33.75">
      <c r="A62" s="7"/>
      <c r="B62" s="10"/>
      <c r="C62" s="90" t="s">
        <v>73</v>
      </c>
      <c r="D62" s="69" t="s">
        <v>31</v>
      </c>
      <c r="E62" s="81" t="s">
        <v>195</v>
      </c>
      <c r="F62" s="78" t="s">
        <v>182</v>
      </c>
      <c r="G62" s="69" t="s">
        <v>32</v>
      </c>
      <c r="H62" s="69" t="s">
        <v>93</v>
      </c>
      <c r="I62" s="48" t="s">
        <v>31</v>
      </c>
      <c r="J62" s="99" t="s">
        <v>196</v>
      </c>
      <c r="K62" s="88" t="s">
        <v>197</v>
      </c>
      <c r="L62" s="34" t="s">
        <v>198</v>
      </c>
      <c r="M62" s="104">
        <v>0</v>
      </c>
      <c r="N62" s="104">
        <v>2638.53</v>
      </c>
      <c r="O62" s="104">
        <v>0</v>
      </c>
      <c r="P62" s="109">
        <v>0</v>
      </c>
      <c r="Q62" s="109">
        <v>0</v>
      </c>
      <c r="R62" s="109">
        <v>0</v>
      </c>
      <c r="S62" s="109">
        <v>0</v>
      </c>
      <c r="T62" s="104">
        <v>0</v>
      </c>
      <c r="U62" s="109"/>
      <c r="V62" s="104"/>
      <c r="W62" s="104"/>
      <c r="X62" s="104"/>
      <c r="Y62" s="44">
        <f>SUM(M62:X62)</f>
        <v>2638.53</v>
      </c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</row>
    <row r="63" spans="1:162" s="4" customFormat="1">
      <c r="A63" s="5"/>
      <c r="B63" s="9"/>
      <c r="C63" s="53" t="s">
        <v>0</v>
      </c>
      <c r="D63" s="74"/>
      <c r="E63" s="97"/>
      <c r="F63" s="55"/>
      <c r="G63" s="74"/>
      <c r="H63" s="74"/>
      <c r="I63" s="55"/>
      <c r="J63" s="97"/>
      <c r="K63" s="74"/>
      <c r="L63" s="55"/>
      <c r="M63" s="62">
        <f t="shared" ref="M63:X63" si="22">SUM(M62:M62)</f>
        <v>0</v>
      </c>
      <c r="N63" s="62">
        <f t="shared" si="22"/>
        <v>2638.53</v>
      </c>
      <c r="O63" s="62">
        <f t="shared" si="22"/>
        <v>0</v>
      </c>
      <c r="P63" s="62">
        <f t="shared" si="22"/>
        <v>0</v>
      </c>
      <c r="Q63" s="62">
        <f t="shared" si="22"/>
        <v>0</v>
      </c>
      <c r="R63" s="62">
        <f t="shared" si="22"/>
        <v>0</v>
      </c>
      <c r="S63" s="62">
        <f t="shared" si="22"/>
        <v>0</v>
      </c>
      <c r="T63" s="62">
        <f t="shared" si="22"/>
        <v>0</v>
      </c>
      <c r="U63" s="62">
        <f t="shared" si="22"/>
        <v>0</v>
      </c>
      <c r="V63" s="62">
        <f t="shared" si="22"/>
        <v>0</v>
      </c>
      <c r="W63" s="62">
        <f t="shared" si="22"/>
        <v>0</v>
      </c>
      <c r="X63" s="62">
        <f t="shared" si="22"/>
        <v>0</v>
      </c>
      <c r="Y63" s="45">
        <f>SUM(M63:X63)</f>
        <v>2638.53</v>
      </c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</row>
    <row r="64" spans="1:162" s="5" customFormat="1">
      <c r="A64" s="13"/>
      <c r="B64" s="14"/>
      <c r="C64" s="52"/>
      <c r="D64" s="70"/>
      <c r="E64" s="94"/>
      <c r="F64" s="52"/>
      <c r="G64" s="70"/>
      <c r="H64" s="70"/>
      <c r="I64" s="52"/>
      <c r="J64" s="94"/>
      <c r="K64" s="70"/>
      <c r="L64" s="52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0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</row>
    <row r="65" spans="1:162" hidden="1">
      <c r="A65" s="7"/>
      <c r="B65" s="10"/>
      <c r="C65" s="132" t="s">
        <v>161</v>
      </c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</row>
    <row r="66" spans="1:162" ht="80.25" hidden="1" customHeight="1">
      <c r="A66" s="7"/>
      <c r="B66" s="10"/>
      <c r="C66" s="90" t="s">
        <v>73</v>
      </c>
      <c r="D66" s="69" t="s">
        <v>162</v>
      </c>
      <c r="E66" s="81"/>
      <c r="F66" s="78" t="s">
        <v>163</v>
      </c>
      <c r="G66" s="69" t="s">
        <v>164</v>
      </c>
      <c r="H66" s="69" t="s">
        <v>93</v>
      </c>
      <c r="I66" s="34" t="s">
        <v>165</v>
      </c>
      <c r="J66" s="81" t="s">
        <v>183</v>
      </c>
      <c r="K66" s="88" t="s">
        <v>184</v>
      </c>
      <c r="L66" s="34" t="s">
        <v>166</v>
      </c>
      <c r="M66" s="104"/>
      <c r="N66" s="104"/>
      <c r="O66" s="104"/>
      <c r="P66" s="109"/>
      <c r="Q66" s="109"/>
      <c r="R66" s="109"/>
      <c r="S66" s="109"/>
      <c r="T66" s="104"/>
      <c r="U66" s="109"/>
      <c r="V66" s="104"/>
      <c r="W66" s="104"/>
      <c r="X66" s="104"/>
      <c r="Y66" s="44">
        <f>SUM(M66:X66)</f>
        <v>0</v>
      </c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</row>
    <row r="67" spans="1:162" ht="92.25" hidden="1" customHeight="1">
      <c r="A67" s="7"/>
      <c r="B67" s="10"/>
      <c r="C67" s="90" t="s">
        <v>73</v>
      </c>
      <c r="D67" s="69" t="s">
        <v>162</v>
      </c>
      <c r="E67" s="81"/>
      <c r="F67" s="78" t="s">
        <v>177</v>
      </c>
      <c r="G67" s="69" t="s">
        <v>178</v>
      </c>
      <c r="H67" s="69"/>
      <c r="I67" s="34" t="s">
        <v>165</v>
      </c>
      <c r="J67" s="81" t="s">
        <v>179</v>
      </c>
      <c r="K67" s="88" t="s">
        <v>185</v>
      </c>
      <c r="L67" s="34" t="s">
        <v>166</v>
      </c>
      <c r="M67" s="104"/>
      <c r="N67" s="104"/>
      <c r="O67" s="104"/>
      <c r="P67" s="109"/>
      <c r="Q67" s="109"/>
      <c r="R67" s="109"/>
      <c r="S67" s="109"/>
      <c r="T67" s="104"/>
      <c r="U67" s="109"/>
      <c r="V67" s="104"/>
      <c r="W67" s="104"/>
      <c r="X67" s="104"/>
      <c r="Y67" s="44">
        <f t="shared" ref="Y67:Y69" si="23">SUM(M67:X67)</f>
        <v>0</v>
      </c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</row>
    <row r="68" spans="1:162" ht="33.75" hidden="1">
      <c r="A68" s="7"/>
      <c r="B68" s="10"/>
      <c r="C68" s="90" t="s">
        <v>73</v>
      </c>
      <c r="D68" s="69" t="s">
        <v>162</v>
      </c>
      <c r="E68" s="81"/>
      <c r="F68" s="78" t="s">
        <v>167</v>
      </c>
      <c r="G68" s="69" t="s">
        <v>171</v>
      </c>
      <c r="H68" s="69"/>
      <c r="I68" s="34" t="s">
        <v>170</v>
      </c>
      <c r="J68" s="99" t="s">
        <v>172</v>
      </c>
      <c r="K68" s="88" t="s">
        <v>173</v>
      </c>
      <c r="L68" s="34" t="s">
        <v>166</v>
      </c>
      <c r="M68" s="104"/>
      <c r="N68" s="104"/>
      <c r="O68" s="104"/>
      <c r="P68" s="109"/>
      <c r="Q68" s="109"/>
      <c r="R68" s="109"/>
      <c r="S68" s="109"/>
      <c r="T68" s="104"/>
      <c r="U68" s="109"/>
      <c r="V68" s="109"/>
      <c r="W68" s="104"/>
      <c r="X68" s="104"/>
      <c r="Y68" s="44">
        <f t="shared" si="23"/>
        <v>0</v>
      </c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</row>
    <row r="69" spans="1:162" ht="41.25" hidden="1" customHeight="1">
      <c r="A69" s="7"/>
      <c r="B69" s="10"/>
      <c r="C69" s="90" t="s">
        <v>73</v>
      </c>
      <c r="D69" s="69" t="s">
        <v>162</v>
      </c>
      <c r="E69" s="81"/>
      <c r="F69" s="78" t="s">
        <v>168</v>
      </c>
      <c r="G69" s="69" t="s">
        <v>169</v>
      </c>
      <c r="H69" s="69"/>
      <c r="I69" s="34" t="s">
        <v>170</v>
      </c>
      <c r="J69" s="99" t="s">
        <v>180</v>
      </c>
      <c r="K69" s="88" t="s">
        <v>181</v>
      </c>
      <c r="L69" s="34" t="s">
        <v>166</v>
      </c>
      <c r="M69" s="104"/>
      <c r="N69" s="104"/>
      <c r="O69" s="104"/>
      <c r="P69" s="109"/>
      <c r="Q69" s="109"/>
      <c r="R69" s="109"/>
      <c r="S69" s="109"/>
      <c r="T69" s="104"/>
      <c r="U69" s="109"/>
      <c r="V69" s="109"/>
      <c r="W69" s="104"/>
      <c r="X69" s="104"/>
      <c r="Y69" s="44">
        <f t="shared" si="23"/>
        <v>0</v>
      </c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</row>
    <row r="70" spans="1:162" s="4" customFormat="1" hidden="1">
      <c r="A70" s="115"/>
      <c r="B70" s="116"/>
      <c r="C70" s="53" t="s">
        <v>0</v>
      </c>
      <c r="D70" s="74"/>
      <c r="E70" s="97"/>
      <c r="F70" s="55"/>
      <c r="G70" s="74"/>
      <c r="H70" s="74"/>
      <c r="I70" s="55"/>
      <c r="J70" s="97"/>
      <c r="K70" s="74"/>
      <c r="L70" s="55"/>
      <c r="M70" s="62">
        <f>SUM(M66:M69)</f>
        <v>0</v>
      </c>
      <c r="N70" s="62">
        <f t="shared" ref="N70:Y70" si="24">SUM(N66:N69)</f>
        <v>0</v>
      </c>
      <c r="O70" s="62">
        <f t="shared" si="24"/>
        <v>0</v>
      </c>
      <c r="P70" s="62">
        <f t="shared" si="24"/>
        <v>0</v>
      </c>
      <c r="Q70" s="62">
        <f t="shared" si="24"/>
        <v>0</v>
      </c>
      <c r="R70" s="62">
        <f t="shared" si="24"/>
        <v>0</v>
      </c>
      <c r="S70" s="62">
        <f t="shared" si="24"/>
        <v>0</v>
      </c>
      <c r="T70" s="62">
        <f t="shared" si="24"/>
        <v>0</v>
      </c>
      <c r="U70" s="62">
        <f t="shared" si="24"/>
        <v>0</v>
      </c>
      <c r="V70" s="62">
        <f t="shared" si="24"/>
        <v>0</v>
      </c>
      <c r="W70" s="62">
        <f t="shared" si="24"/>
        <v>0</v>
      </c>
      <c r="X70" s="62">
        <f t="shared" si="24"/>
        <v>0</v>
      </c>
      <c r="Y70" s="62">
        <f t="shared" si="24"/>
        <v>0</v>
      </c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</row>
    <row r="71" spans="1:162" s="19" customFormat="1" hidden="1">
      <c r="A71" s="119"/>
      <c r="B71" s="120"/>
      <c r="C71" s="121"/>
      <c r="D71" s="122"/>
      <c r="E71" s="94"/>
      <c r="F71" s="123"/>
      <c r="G71" s="122"/>
      <c r="H71" s="122"/>
      <c r="I71" s="124"/>
      <c r="J71" s="125"/>
      <c r="K71" s="126"/>
      <c r="L71" s="124"/>
      <c r="M71" s="127"/>
      <c r="N71" s="127"/>
      <c r="O71" s="127"/>
      <c r="P71" s="128"/>
      <c r="Q71" s="128"/>
      <c r="R71" s="128"/>
      <c r="S71" s="128"/>
      <c r="T71" s="127"/>
      <c r="U71" s="128"/>
      <c r="V71" s="128"/>
      <c r="W71" s="127"/>
      <c r="X71" s="127"/>
      <c r="Y71" s="129"/>
    </row>
    <row r="72" spans="1:162">
      <c r="A72" s="117"/>
      <c r="B72" s="118"/>
      <c r="C72" s="132" t="s">
        <v>186</v>
      </c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</row>
    <row r="73" spans="1:162" ht="53.25" customHeight="1">
      <c r="A73" s="7"/>
      <c r="B73" s="10"/>
      <c r="C73" s="90" t="s">
        <v>73</v>
      </c>
      <c r="D73" s="69" t="s">
        <v>186</v>
      </c>
      <c r="E73" s="81" t="s">
        <v>124</v>
      </c>
      <c r="F73" s="131" t="s">
        <v>187</v>
      </c>
      <c r="G73" s="114" t="s">
        <v>188</v>
      </c>
      <c r="H73" s="69"/>
      <c r="I73" s="112" t="s">
        <v>192</v>
      </c>
      <c r="J73" s="99" t="s">
        <v>124</v>
      </c>
      <c r="K73" s="130" t="s">
        <v>191</v>
      </c>
      <c r="L73" s="34" t="s">
        <v>190</v>
      </c>
      <c r="M73" s="104">
        <v>8383.9</v>
      </c>
      <c r="N73" s="104">
        <v>8383.9</v>
      </c>
      <c r="O73" s="104">
        <v>8241.7999999999993</v>
      </c>
      <c r="P73" s="104">
        <v>8241.7999999999993</v>
      </c>
      <c r="Q73" s="104">
        <v>8241.7999999999993</v>
      </c>
      <c r="R73" s="104">
        <v>8241.7999999999993</v>
      </c>
      <c r="S73" s="104">
        <v>8241.7999999999993</v>
      </c>
      <c r="T73" s="104">
        <v>8241.7999999999993</v>
      </c>
      <c r="U73" s="104"/>
      <c r="V73" s="104"/>
      <c r="W73" s="104"/>
      <c r="X73" s="104"/>
      <c r="Y73" s="44">
        <f>SUM(M73:X73)</f>
        <v>66218.600000000006</v>
      </c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</row>
    <row r="74" spans="1:162" s="4" customFormat="1">
      <c r="A74" s="5"/>
      <c r="B74" s="9"/>
      <c r="C74" s="53" t="s">
        <v>0</v>
      </c>
      <c r="D74" s="74"/>
      <c r="E74" s="97"/>
      <c r="F74" s="55"/>
      <c r="G74" s="74"/>
      <c r="H74" s="74"/>
      <c r="I74" s="55"/>
      <c r="J74" s="97"/>
      <c r="K74" s="74"/>
      <c r="L74" s="55"/>
      <c r="M74" s="62">
        <f>SUM(M73)</f>
        <v>8383.9</v>
      </c>
      <c r="N74" s="62">
        <f t="shared" ref="N74:Y74" si="25">SUM(N73)</f>
        <v>8383.9</v>
      </c>
      <c r="O74" s="62">
        <f t="shared" si="25"/>
        <v>8241.7999999999993</v>
      </c>
      <c r="P74" s="62">
        <f t="shared" si="25"/>
        <v>8241.7999999999993</v>
      </c>
      <c r="Q74" s="62">
        <f t="shared" si="25"/>
        <v>8241.7999999999993</v>
      </c>
      <c r="R74" s="62">
        <f t="shared" si="25"/>
        <v>8241.7999999999993</v>
      </c>
      <c r="S74" s="62">
        <f t="shared" si="25"/>
        <v>8241.7999999999993</v>
      </c>
      <c r="T74" s="62">
        <f t="shared" si="25"/>
        <v>8241.7999999999993</v>
      </c>
      <c r="U74" s="62">
        <f t="shared" si="25"/>
        <v>0</v>
      </c>
      <c r="V74" s="62">
        <f t="shared" si="25"/>
        <v>0</v>
      </c>
      <c r="W74" s="62">
        <f t="shared" si="25"/>
        <v>0</v>
      </c>
      <c r="X74" s="62">
        <f t="shared" si="25"/>
        <v>0</v>
      </c>
      <c r="Y74" s="62">
        <f t="shared" si="25"/>
        <v>66218.600000000006</v>
      </c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</row>
    <row r="75" spans="1:162" s="5" customFormat="1">
      <c r="A75" s="13"/>
      <c r="B75" s="14"/>
      <c r="C75" s="52"/>
      <c r="D75" s="70"/>
      <c r="E75" s="94"/>
      <c r="F75" s="52"/>
      <c r="G75" s="70"/>
      <c r="H75" s="70"/>
      <c r="I75" s="52"/>
      <c r="J75" s="94"/>
      <c r="K75" s="70"/>
      <c r="L75" s="52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0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</row>
    <row r="76" spans="1:162" s="4" customFormat="1">
      <c r="A76" s="5"/>
      <c r="B76" s="9"/>
      <c r="C76" s="53" t="s">
        <v>0</v>
      </c>
      <c r="D76" s="74"/>
      <c r="E76" s="97"/>
      <c r="F76" s="55"/>
      <c r="G76" s="74"/>
      <c r="H76" s="74"/>
      <c r="I76" s="55"/>
      <c r="J76" s="97"/>
      <c r="K76" s="74"/>
      <c r="L76" s="55"/>
      <c r="M76" s="62">
        <f>SUM(M66:M70)</f>
        <v>0</v>
      </c>
      <c r="N76" s="62">
        <f t="shared" ref="N76:X76" si="26">SUM(N66:N70)</f>
        <v>0</v>
      </c>
      <c r="O76" s="62">
        <f t="shared" si="26"/>
        <v>0</v>
      </c>
      <c r="P76" s="62">
        <f t="shared" si="26"/>
        <v>0</v>
      </c>
      <c r="Q76" s="62">
        <f t="shared" si="26"/>
        <v>0</v>
      </c>
      <c r="R76" s="62">
        <f t="shared" si="26"/>
        <v>0</v>
      </c>
      <c r="S76" s="62">
        <f t="shared" si="26"/>
        <v>0</v>
      </c>
      <c r="T76" s="62">
        <f t="shared" si="26"/>
        <v>0</v>
      </c>
      <c r="U76" s="62">
        <f t="shared" si="26"/>
        <v>0</v>
      </c>
      <c r="V76" s="62">
        <f t="shared" si="26"/>
        <v>0</v>
      </c>
      <c r="W76" s="62">
        <f t="shared" si="26"/>
        <v>0</v>
      </c>
      <c r="X76" s="62">
        <f t="shared" si="26"/>
        <v>0</v>
      </c>
      <c r="Y76" s="45">
        <f>SUM(M76:X76)</f>
        <v>0</v>
      </c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</row>
  </sheetData>
  <sortState ref="A8:FF11">
    <sortCondition ref="F8:F11"/>
  </sortState>
  <mergeCells count="19">
    <mergeCell ref="C2:Y2"/>
    <mergeCell ref="C4:Y4"/>
    <mergeCell ref="A23:Y23"/>
    <mergeCell ref="A18:Y18"/>
    <mergeCell ref="A36:Y36"/>
    <mergeCell ref="A7:Y7"/>
    <mergeCell ref="C31:Y31"/>
    <mergeCell ref="A14:Y14"/>
    <mergeCell ref="A32:Y32"/>
    <mergeCell ref="C26:Y26"/>
    <mergeCell ref="A27:Y27"/>
    <mergeCell ref="C49:Y49"/>
    <mergeCell ref="C65:Y65"/>
    <mergeCell ref="C53:Y53"/>
    <mergeCell ref="C72:Y72"/>
    <mergeCell ref="C41:Y41"/>
    <mergeCell ref="C61:Y61"/>
    <mergeCell ref="C45:Y45"/>
    <mergeCell ref="C57:Y5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2022</vt:lpstr>
      <vt:lpstr>'2022'!Area_de_impressao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edsilva</cp:lastModifiedBy>
  <cp:lastPrinted>2020-11-20T17:34:15Z</cp:lastPrinted>
  <dcterms:created xsi:type="dcterms:W3CDTF">2011-09-02T13:51:41Z</dcterms:created>
  <dcterms:modified xsi:type="dcterms:W3CDTF">2022-09-22T14:30:50Z</dcterms:modified>
</cp:coreProperties>
</file>