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Fluxo de Caixa - 2018" sheetId="2" r:id="rId1"/>
  </sheets>
  <calcPr calcId="145621"/>
</workbook>
</file>

<file path=xl/calcChain.xml><?xml version="1.0" encoding="utf-8"?>
<calcChain xmlns="http://schemas.openxmlformats.org/spreadsheetml/2006/main">
  <c r="E19" i="2" l="1"/>
  <c r="G19" i="2"/>
  <c r="E31" i="2" l="1"/>
  <c r="N20" i="2"/>
  <c r="N21" i="2"/>
  <c r="N22" i="2"/>
  <c r="N23" i="2"/>
  <c r="N24" i="2"/>
  <c r="N25" i="2"/>
  <c r="N26" i="2"/>
  <c r="N27" i="2"/>
  <c r="N28" i="2"/>
  <c r="N29" i="2"/>
  <c r="N30" i="2"/>
  <c r="C19" i="2"/>
  <c r="C31" i="2" s="1"/>
  <c r="D19" i="2"/>
  <c r="D31" i="2" s="1"/>
  <c r="F19" i="2"/>
  <c r="F31" i="2" s="1"/>
  <c r="G31" i="2"/>
  <c r="H19" i="2"/>
  <c r="H31" i="2" s="1"/>
  <c r="I19" i="2"/>
  <c r="I31" i="2" s="1"/>
  <c r="J19" i="2"/>
  <c r="J31" i="2" s="1"/>
  <c r="K19" i="2"/>
  <c r="K31" i="2" s="1"/>
  <c r="L19" i="2"/>
  <c r="L31" i="2" s="1"/>
  <c r="M19" i="2"/>
  <c r="M31" i="2" s="1"/>
  <c r="B19" i="2"/>
  <c r="B31" i="2" s="1"/>
  <c r="N14" i="2"/>
  <c r="N15" i="2"/>
  <c r="N16" i="2" s="1"/>
  <c r="N13" i="2"/>
  <c r="C16" i="2"/>
  <c r="D16" i="2"/>
  <c r="E16" i="2"/>
  <c r="F16" i="2"/>
  <c r="G16" i="2"/>
  <c r="H16" i="2"/>
  <c r="I16" i="2"/>
  <c r="J16" i="2"/>
  <c r="K16" i="2"/>
  <c r="L16" i="2"/>
  <c r="M16" i="2"/>
  <c r="B16" i="2"/>
  <c r="E32" i="2" l="1"/>
  <c r="D32" i="2"/>
  <c r="C32" i="2"/>
  <c r="B33" i="2"/>
  <c r="C10" i="2" s="1"/>
  <c r="C33" i="2" s="1"/>
  <c r="D10" i="2" s="1"/>
  <c r="D33" i="2" s="1"/>
  <c r="E10" i="2" s="1"/>
  <c r="E33" i="2" s="1"/>
  <c r="F10" i="2" s="1"/>
  <c r="F33" i="2" s="1"/>
  <c r="G10" i="2" s="1"/>
  <c r="G33" i="2" s="1"/>
  <c r="H10" i="2" s="1"/>
  <c r="H33" i="2" s="1"/>
  <c r="I10" i="2" s="1"/>
  <c r="I33" i="2" s="1"/>
  <c r="J10" i="2" s="1"/>
  <c r="J33" i="2" s="1"/>
  <c r="K10" i="2" s="1"/>
  <c r="K33" i="2" s="1"/>
  <c r="L10" i="2" s="1"/>
  <c r="L33" i="2" s="1"/>
  <c r="M10" i="2" s="1"/>
  <c r="M33" i="2" s="1"/>
  <c r="B32" i="2"/>
  <c r="F32" i="2"/>
  <c r="M32" i="2"/>
  <c r="K32" i="2"/>
  <c r="I32" i="2"/>
  <c r="G32" i="2"/>
  <c r="N19" i="2"/>
  <c r="L32" i="2"/>
  <c r="J32" i="2"/>
  <c r="H32" i="2"/>
  <c r="N31" i="2"/>
  <c r="N32" i="2" l="1"/>
</calcChain>
</file>

<file path=xl/sharedStrings.xml><?xml version="1.0" encoding="utf-8"?>
<sst xmlns="http://schemas.openxmlformats.org/spreadsheetml/2006/main" count="38" uniqueCount="36">
  <si>
    <t>Relatório - Demonstrativo do Fluxo de Caixa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</si>
  <si>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</si>
  <si>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</si>
  <si>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</si>
  <si>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</si>
  <si>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</si>
  <si>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</si>
  <si>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</si>
  <si>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</si>
  <si>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</si>
  <si>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</si>
  <si>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</si>
  <si>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</si>
  <si>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</si>
  <si>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Saldo do Mês Anterior</t>
  </si>
  <si>
    <t>RECEITAS</t>
  </si>
  <si>
    <t>Contrato de Gestão / Convênio</t>
  </si>
  <si>
    <t>Receitas Financeiras</t>
  </si>
  <si>
    <t>Outras Receitas</t>
  </si>
  <si>
    <t>DESPESAS</t>
  </si>
  <si>
    <t>Pessoal (CLT)</t>
  </si>
  <si>
    <t>Salários</t>
  </si>
  <si>
    <t>13º</t>
  </si>
  <si>
    <t>Férias</t>
  </si>
  <si>
    <t>Outros</t>
  </si>
  <si>
    <t>Terceiros (Serviços/Locação Equipamentos)</t>
  </si>
  <si>
    <t>Materiais</t>
  </si>
  <si>
    <t>Manutenção Predial</t>
  </si>
  <si>
    <t>Investimentos</t>
  </si>
  <si>
    <t>Utilidade Pública (água, energia, telefone, gas)</t>
  </si>
  <si>
    <t>Financeiras</t>
  </si>
  <si>
    <t>Outras despesas</t>
  </si>
  <si>
    <t>Saldo do mês (Receitas-despesas)</t>
  </si>
  <si>
    <t>SALDO FINAL (SD Anterior +Receitas - Despesas)</t>
  </si>
  <si>
    <t>MESES</t>
  </si>
  <si>
    <t>AME BOTUCATU - Período: De 01 até 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</si>
</sst>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8"/>
      <color rgb="FF000000"/>
      <name val="Verdana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16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43" fontId="0" fillId="0" borderId="11" xfId="42" applyFont="1" applyBorder="1" applyAlignment="1">
      <alignment horizontal="right" wrapText="1"/>
    </xf>
    <xf numFmtId="43" fontId="16" fillId="0" borderId="11" xfId="42" applyFont="1" applyBorder="1" applyAlignment="1">
      <alignment horizontal="right" wrapText="1"/>
    </xf>
    <xf numFmtId="43" fontId="0" fillId="0" borderId="0" xfId="42" applyFont="1" applyBorder="1" applyAlignment="1">
      <alignment horizontal="right" wrapText="1"/>
    </xf>
    <xf numFmtId="43" fontId="0" fillId="0" borderId="0" xfId="42" applyFont="1" applyBorder="1" applyAlignment="1">
      <alignment horizontal="center" wrapText="1"/>
    </xf>
    <xf numFmtId="43" fontId="16" fillId="0" borderId="13" xfId="42" applyFont="1" applyBorder="1" applyAlignment="1">
      <alignment horizontal="right" wrapText="1"/>
    </xf>
    <xf numFmtId="43" fontId="16" fillId="0" borderId="0" xfId="42" applyFont="1" applyBorder="1" applyAlignment="1">
      <alignment horizontal="right" wrapText="1"/>
    </xf>
    <xf numFmtId="43" fontId="16" fillId="0" borderId="14" xfId="42" applyFont="1" applyBorder="1" applyAlignment="1">
      <alignment horizontal="right" wrapText="1"/>
    </xf>
    <xf numFmtId="43" fontId="16" fillId="0" borderId="12" xfId="42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350308</xdr:colOff>
      <xdr:row>0</xdr:row>
      <xdr:rowOff>0</xdr:rowOff>
    </xdr:from>
    <xdr:to>
      <xdr:col>7</xdr:col>
      <xdr:colOff>641350</xdr:colOff>
      <xdr:row>3</xdr:row>
      <xdr:rowOff>171450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0475" y="0"/>
          <a:ext cx="1889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4"/>
  <sheetViews>
    <sheetView showGridLines="0" tabSelected="1" zoomScale="90" zoomScaleNormal="90" workbookViewId="0">
      <selection activeCell="J4" sqref="J4"/>
    </sheetView>
  </sheetViews>
  <sheetFormatPr defaultRowHeight="15" x14ac:dyDescent="0.25"/>
  <cols>
    <col min="1" max="1" width="35.42578125" customWidth="1"/>
    <col min="2" max="2" width="7.42578125" bestFit="1" customWidth="1"/>
    <col min="3" max="3" width="9.5703125" bestFit="1" customWidth="1"/>
    <col min="4" max="4" width="6.5703125" bestFit="1" customWidth="1"/>
    <col min="5" max="5" width="11.85546875" bestFit="1" customWidth="1"/>
    <col min="6" max="6" width="12" bestFit="1" customWidth="1"/>
    <col min="7" max="8" width="11.85546875" bestFit="1" customWidth="1"/>
    <col min="9" max="9" width="12" bestFit="1" customWidth="1"/>
    <col min="10" max="13" width="11.85546875" bestFit="1" customWidth="1"/>
    <col min="14" max="14" width="13.42578125" bestFit="1" customWidth="1"/>
  </cols>
  <sheetData>
    <row r="4" spans="1:14" ht="15" customHeight="1" x14ac:dyDescent="0.25">
      <c r="A4" s="17"/>
      <c r="B4" s="17"/>
      <c r="C4" s="17"/>
      <c r="D4" s="17"/>
      <c r="E4" s="17"/>
    </row>
    <row r="5" spans="1:14" ht="15" customHeight="1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5" customHeight="1" thickBot="1" x14ac:dyDescent="0.3">
      <c r="A6" s="18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" customHeight="1" thickBot="1" x14ac:dyDescent="0.3">
      <c r="A7" s="1"/>
    </row>
    <row r="8" spans="1:14" ht="15" customHeight="1" x14ac:dyDescent="0.25"/>
    <row r="9" spans="1:14" ht="15" customHeight="1" x14ac:dyDescent="0.25">
      <c r="A9" s="3" t="s">
        <v>34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</row>
    <row r="10" spans="1:14" ht="15" customHeight="1" x14ac:dyDescent="0.25">
      <c r="A10" s="4" t="s">
        <v>14</v>
      </c>
      <c r="B10" s="9">
        <v>0</v>
      </c>
      <c r="C10" s="9">
        <f>B33</f>
        <v>0</v>
      </c>
      <c r="D10" s="9">
        <f t="shared" ref="D10:M10" si="0">C33</f>
        <v>0</v>
      </c>
      <c r="E10" s="9">
        <f t="shared" si="0"/>
        <v>0</v>
      </c>
      <c r="F10" s="9">
        <f t="shared" si="0"/>
        <v>298787.8</v>
      </c>
      <c r="G10" s="9">
        <f t="shared" si="0"/>
        <v>51810.559999999939</v>
      </c>
      <c r="H10" s="9">
        <f t="shared" si="0"/>
        <v>288257.94999999995</v>
      </c>
      <c r="I10" s="9">
        <f t="shared" si="0"/>
        <v>385730.82999999984</v>
      </c>
      <c r="J10" s="9">
        <f t="shared" si="0"/>
        <v>129526.63999999978</v>
      </c>
      <c r="K10" s="9">
        <f t="shared" si="0"/>
        <v>105198.95999999985</v>
      </c>
      <c r="L10" s="9">
        <f t="shared" si="0"/>
        <v>76360.699999999953</v>
      </c>
      <c r="M10" s="9">
        <f t="shared" si="0"/>
        <v>39069.010000000009</v>
      </c>
      <c r="N10" s="10">
        <v>0</v>
      </c>
    </row>
    <row r="11" spans="1:14" ht="9.75" customHeight="1" x14ac:dyDescent="0.2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1:14" ht="15" customHeight="1" x14ac:dyDescent="0.25">
      <c r="A12" s="6" t="s">
        <v>15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5" customHeight="1" x14ac:dyDescent="0.25">
      <c r="A13" s="4" t="s">
        <v>16</v>
      </c>
      <c r="B13" s="9">
        <v>0</v>
      </c>
      <c r="C13" s="9">
        <v>0</v>
      </c>
      <c r="D13" s="9">
        <v>0</v>
      </c>
      <c r="E13" s="9">
        <v>702584.42</v>
      </c>
      <c r="F13" s="9">
        <v>60000</v>
      </c>
      <c r="G13" s="9">
        <v>943282.07</v>
      </c>
      <c r="H13" s="9">
        <v>516247.76</v>
      </c>
      <c r="I13" s="9">
        <v>516247.76</v>
      </c>
      <c r="J13" s="9">
        <v>661395.31000000006</v>
      </c>
      <c r="K13" s="9">
        <v>661395.31000000006</v>
      </c>
      <c r="L13" s="9">
        <v>661395.31000000006</v>
      </c>
      <c r="M13" s="9">
        <v>721395.31</v>
      </c>
      <c r="N13" s="13">
        <f>SUM(B13:M13)</f>
        <v>5443943.25</v>
      </c>
    </row>
    <row r="14" spans="1:14" ht="15" customHeight="1" x14ac:dyDescent="0.25">
      <c r="A14" s="4" t="s">
        <v>17</v>
      </c>
      <c r="B14" s="9">
        <v>0</v>
      </c>
      <c r="C14" s="9">
        <v>0</v>
      </c>
      <c r="D14" s="9">
        <v>0</v>
      </c>
      <c r="E14" s="9">
        <v>903.57</v>
      </c>
      <c r="F14" s="9">
        <v>578.05999999999995</v>
      </c>
      <c r="G14" s="9">
        <v>1087.56</v>
      </c>
      <c r="H14" s="9">
        <v>1591.66</v>
      </c>
      <c r="I14" s="9">
        <v>1253.47</v>
      </c>
      <c r="J14" s="9">
        <v>692.24</v>
      </c>
      <c r="K14" s="9">
        <v>627.75</v>
      </c>
      <c r="L14" s="9">
        <v>547.4</v>
      </c>
      <c r="M14" s="9">
        <v>593.01</v>
      </c>
      <c r="N14" s="13">
        <f t="shared" ref="N14:N15" si="1">SUM(B14:M14)</f>
        <v>7874.72</v>
      </c>
    </row>
    <row r="15" spans="1:14" ht="15" customHeight="1" x14ac:dyDescent="0.25">
      <c r="A15" s="4" t="s">
        <v>18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0">
        <f t="shared" si="1"/>
        <v>0</v>
      </c>
    </row>
    <row r="16" spans="1:14" ht="15" customHeight="1" x14ac:dyDescent="0.25">
      <c r="A16" s="7" t="s">
        <v>13</v>
      </c>
      <c r="B16" s="10">
        <f>SUM(B13:B15)</f>
        <v>0</v>
      </c>
      <c r="C16" s="10">
        <f t="shared" ref="C16:N16" si="2">SUM(C13:C15)</f>
        <v>0</v>
      </c>
      <c r="D16" s="10">
        <f t="shared" si="2"/>
        <v>0</v>
      </c>
      <c r="E16" s="10">
        <f t="shared" si="2"/>
        <v>703487.99</v>
      </c>
      <c r="F16" s="10">
        <f t="shared" si="2"/>
        <v>60578.06</v>
      </c>
      <c r="G16" s="10">
        <f t="shared" si="2"/>
        <v>944369.63</v>
      </c>
      <c r="H16" s="10">
        <f t="shared" si="2"/>
        <v>517839.42</v>
      </c>
      <c r="I16" s="10">
        <f t="shared" si="2"/>
        <v>517501.23</v>
      </c>
      <c r="J16" s="10">
        <f t="shared" si="2"/>
        <v>662087.55000000005</v>
      </c>
      <c r="K16" s="10">
        <f t="shared" si="2"/>
        <v>662023.06000000006</v>
      </c>
      <c r="L16" s="10">
        <f t="shared" si="2"/>
        <v>661942.71000000008</v>
      </c>
      <c r="M16" s="10">
        <f t="shared" si="2"/>
        <v>721988.32000000007</v>
      </c>
      <c r="N16" s="10">
        <f t="shared" si="2"/>
        <v>5451817.9699999997</v>
      </c>
    </row>
    <row r="17" spans="1:14" ht="9.75" customHeight="1" x14ac:dyDescent="0.25">
      <c r="A17" s="8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" customHeight="1" x14ac:dyDescent="0.25">
      <c r="A18" s="6" t="s">
        <v>19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5" customHeight="1" x14ac:dyDescent="0.25">
      <c r="A19" s="7" t="s">
        <v>20</v>
      </c>
      <c r="B19" s="10">
        <f>SUM(B20:B23)</f>
        <v>0</v>
      </c>
      <c r="C19" s="10">
        <f t="shared" ref="C19:M19" si="3">SUM(C20:C23)</f>
        <v>0</v>
      </c>
      <c r="D19" s="10">
        <f t="shared" si="3"/>
        <v>0</v>
      </c>
      <c r="E19" s="15">
        <f>SUM(E20:E23)</f>
        <v>0</v>
      </c>
      <c r="F19" s="15">
        <f t="shared" si="3"/>
        <v>0</v>
      </c>
      <c r="G19" s="15">
        <f>SUM(G20:G23)</f>
        <v>38262.26</v>
      </c>
      <c r="H19" s="15">
        <f t="shared" si="3"/>
        <v>166402.62</v>
      </c>
      <c r="I19" s="15">
        <f t="shared" si="3"/>
        <v>199718.57</v>
      </c>
      <c r="J19" s="15">
        <f t="shared" si="3"/>
        <v>212475.11000000002</v>
      </c>
      <c r="K19" s="15">
        <f t="shared" si="3"/>
        <v>221165.95000000004</v>
      </c>
      <c r="L19" s="15">
        <f t="shared" si="3"/>
        <v>285654.05</v>
      </c>
      <c r="M19" s="15">
        <f t="shared" si="3"/>
        <v>291066.87999999995</v>
      </c>
      <c r="N19" s="10">
        <f>SUM(B19:M19)</f>
        <v>1414745.44</v>
      </c>
    </row>
    <row r="20" spans="1:14" ht="15" customHeight="1" x14ac:dyDescent="0.25">
      <c r="A20" s="4" t="s">
        <v>21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38262.26</v>
      </c>
      <c r="H20" s="9">
        <v>166402.62</v>
      </c>
      <c r="I20" s="9">
        <v>198115.48</v>
      </c>
      <c r="J20" s="9">
        <v>211759.76</v>
      </c>
      <c r="K20" s="9">
        <v>219614.89</v>
      </c>
      <c r="L20" s="9">
        <v>282964.01</v>
      </c>
      <c r="M20" s="9">
        <v>230283.36</v>
      </c>
      <c r="N20" s="13">
        <f t="shared" ref="N20:N32" si="4">SUM(B20:M20)</f>
        <v>1347402.38</v>
      </c>
    </row>
    <row r="21" spans="1:14" ht="15" customHeight="1" x14ac:dyDescent="0.25">
      <c r="A21" s="4" t="s">
        <v>22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654.52</v>
      </c>
      <c r="J21" s="9">
        <v>397.89</v>
      </c>
      <c r="K21" s="9">
        <v>829.64</v>
      </c>
      <c r="L21" s="9">
        <v>1098.31</v>
      </c>
      <c r="M21" s="9">
        <v>58498.42</v>
      </c>
      <c r="N21" s="13">
        <f t="shared" si="4"/>
        <v>61478.78</v>
      </c>
    </row>
    <row r="22" spans="1:14" ht="15" customHeight="1" x14ac:dyDescent="0.25">
      <c r="A22" s="4" t="s">
        <v>23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948.57</v>
      </c>
      <c r="J22" s="9">
        <v>317.45999999999998</v>
      </c>
      <c r="K22" s="9">
        <v>721.42</v>
      </c>
      <c r="L22" s="9">
        <v>1591.73</v>
      </c>
      <c r="M22" s="9">
        <v>2285.1</v>
      </c>
      <c r="N22" s="13">
        <f t="shared" si="4"/>
        <v>5864.28</v>
      </c>
    </row>
    <row r="23" spans="1:14" ht="15" customHeight="1" x14ac:dyDescent="0.25">
      <c r="A23" s="4" t="s">
        <v>24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3">
        <f t="shared" si="4"/>
        <v>0</v>
      </c>
    </row>
    <row r="24" spans="1:14" ht="15" customHeight="1" x14ac:dyDescent="0.25">
      <c r="A24" s="4" t="s">
        <v>25</v>
      </c>
      <c r="B24" s="9">
        <v>0</v>
      </c>
      <c r="C24" s="9">
        <v>0</v>
      </c>
      <c r="D24" s="9">
        <v>0</v>
      </c>
      <c r="E24" s="9">
        <v>240</v>
      </c>
      <c r="F24" s="9">
        <v>22371.82</v>
      </c>
      <c r="G24" s="9">
        <v>35666.94</v>
      </c>
      <c r="H24" s="9">
        <v>152393.44</v>
      </c>
      <c r="I24" s="9">
        <v>293431.76</v>
      </c>
      <c r="J24" s="9">
        <v>365131.63</v>
      </c>
      <c r="K24" s="9">
        <v>392811.3</v>
      </c>
      <c r="L24" s="9">
        <v>342848.7</v>
      </c>
      <c r="M24" s="9">
        <v>347803.38</v>
      </c>
      <c r="N24" s="13">
        <f t="shared" si="4"/>
        <v>1952698.9700000002</v>
      </c>
    </row>
    <row r="25" spans="1:14" ht="15" customHeight="1" x14ac:dyDescent="0.25">
      <c r="A25" s="4" t="s">
        <v>26</v>
      </c>
      <c r="B25" s="9">
        <v>0</v>
      </c>
      <c r="C25" s="9">
        <v>0</v>
      </c>
      <c r="D25" s="9">
        <v>0</v>
      </c>
      <c r="E25" s="9">
        <v>0</v>
      </c>
      <c r="F25" s="9">
        <v>28550.26</v>
      </c>
      <c r="G25" s="9">
        <v>200628.74</v>
      </c>
      <c r="H25" s="9">
        <v>68973.45</v>
      </c>
      <c r="I25" s="9">
        <v>207508.59</v>
      </c>
      <c r="J25" s="9">
        <v>65444.19</v>
      </c>
      <c r="K25" s="9">
        <v>35102.44</v>
      </c>
      <c r="L25" s="9">
        <v>31405.34</v>
      </c>
      <c r="M25" s="9">
        <v>35889.910000000003</v>
      </c>
      <c r="N25" s="13">
        <f t="shared" si="4"/>
        <v>673502.91999999993</v>
      </c>
    </row>
    <row r="26" spans="1:14" ht="15" customHeight="1" x14ac:dyDescent="0.25">
      <c r="A26" s="4" t="s">
        <v>27</v>
      </c>
      <c r="B26" s="9">
        <v>0</v>
      </c>
      <c r="C26" s="9">
        <v>0</v>
      </c>
      <c r="D26" s="9">
        <v>0</v>
      </c>
      <c r="E26" s="9">
        <v>0</v>
      </c>
      <c r="F26" s="9">
        <v>1437.58</v>
      </c>
      <c r="G26" s="9">
        <v>4677.71</v>
      </c>
      <c r="H26" s="9">
        <v>3030.89</v>
      </c>
      <c r="I26" s="9">
        <v>0</v>
      </c>
      <c r="J26" s="9">
        <v>4161.79</v>
      </c>
      <c r="K26" s="9">
        <v>707</v>
      </c>
      <c r="L26" s="9">
        <v>606.20000000000005</v>
      </c>
      <c r="M26" s="9">
        <v>786.8</v>
      </c>
      <c r="N26" s="13">
        <f t="shared" si="4"/>
        <v>15407.970000000001</v>
      </c>
    </row>
    <row r="27" spans="1:14" ht="15" customHeight="1" x14ac:dyDescent="0.25">
      <c r="A27" s="4" t="s">
        <v>28</v>
      </c>
      <c r="B27" s="9">
        <v>0</v>
      </c>
      <c r="C27" s="9">
        <v>0</v>
      </c>
      <c r="D27" s="9">
        <v>0</v>
      </c>
      <c r="E27" s="9">
        <v>398902</v>
      </c>
      <c r="F27" s="9">
        <v>235524.14</v>
      </c>
      <c r="G27" s="9">
        <v>401318.75</v>
      </c>
      <c r="H27" s="9">
        <v>5425.94</v>
      </c>
      <c r="I27" s="9">
        <v>39711.5</v>
      </c>
      <c r="J27" s="9">
        <v>9341</v>
      </c>
      <c r="K27" s="9">
        <v>14874.92</v>
      </c>
      <c r="L27" s="9">
        <v>9561.9</v>
      </c>
      <c r="M27" s="9">
        <v>543.94000000000005</v>
      </c>
      <c r="N27" s="13">
        <f t="shared" si="4"/>
        <v>1115204.0899999999</v>
      </c>
    </row>
    <row r="28" spans="1:14" ht="28.5" customHeight="1" x14ac:dyDescent="0.25">
      <c r="A28" s="4" t="s">
        <v>29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18572.64</v>
      </c>
      <c r="H28" s="9">
        <v>15277.77</v>
      </c>
      <c r="I28" s="9">
        <v>20681.21</v>
      </c>
      <c r="J28" s="9">
        <v>23153.77</v>
      </c>
      <c r="K28" s="9">
        <v>20598.27</v>
      </c>
      <c r="L28" s="9">
        <v>21045.25</v>
      </c>
      <c r="M28" s="9">
        <v>19730.91</v>
      </c>
      <c r="N28" s="13">
        <f t="shared" si="4"/>
        <v>139059.82</v>
      </c>
    </row>
    <row r="29" spans="1:14" ht="15" customHeight="1" x14ac:dyDescent="0.25">
      <c r="A29" s="4" t="s">
        <v>30</v>
      </c>
      <c r="B29" s="9">
        <v>0</v>
      </c>
      <c r="C29" s="9">
        <v>0</v>
      </c>
      <c r="D29" s="9">
        <v>0</v>
      </c>
      <c r="E29" s="9">
        <v>478.64</v>
      </c>
      <c r="F29" s="9">
        <v>553.79</v>
      </c>
      <c r="G29" s="9">
        <v>776.32</v>
      </c>
      <c r="H29" s="9">
        <v>1197.2</v>
      </c>
      <c r="I29" s="9">
        <v>1544.3</v>
      </c>
      <c r="J29" s="9">
        <v>667.27</v>
      </c>
      <c r="K29" s="9">
        <v>896.87</v>
      </c>
      <c r="L29" s="9">
        <v>1192.8</v>
      </c>
      <c r="M29" s="9">
        <v>1158.27</v>
      </c>
      <c r="N29" s="13">
        <f t="shared" si="4"/>
        <v>8465.4600000000009</v>
      </c>
    </row>
    <row r="30" spans="1:14" ht="15" customHeight="1" x14ac:dyDescent="0.25">
      <c r="A30" s="4" t="s">
        <v>31</v>
      </c>
      <c r="B30" s="9">
        <v>0</v>
      </c>
      <c r="C30" s="9">
        <v>0</v>
      </c>
      <c r="D30" s="9">
        <v>0</v>
      </c>
      <c r="E30" s="9">
        <v>5079.55</v>
      </c>
      <c r="F30" s="9">
        <v>19117.71</v>
      </c>
      <c r="G30" s="9">
        <v>8018.88</v>
      </c>
      <c r="H30" s="9">
        <v>7665.23</v>
      </c>
      <c r="I30" s="9">
        <v>11109.49</v>
      </c>
      <c r="J30" s="9">
        <v>6040.47</v>
      </c>
      <c r="K30" s="9">
        <v>4704.57</v>
      </c>
      <c r="L30" s="9">
        <v>6920.16</v>
      </c>
      <c r="M30" s="9">
        <v>3816.88</v>
      </c>
      <c r="N30" s="13">
        <f t="shared" si="4"/>
        <v>72472.94</v>
      </c>
    </row>
    <row r="31" spans="1:14" ht="15" customHeight="1" x14ac:dyDescent="0.25">
      <c r="A31" s="7" t="s">
        <v>13</v>
      </c>
      <c r="B31" s="10">
        <f>SUM(B19+B24+B25+B26+B27+B28+B29+B30)</f>
        <v>0</v>
      </c>
      <c r="C31" s="10">
        <f t="shared" ref="C31:M31" si="5">SUM(C19+C24+C25+C26+C27+C28+C29+C30)</f>
        <v>0</v>
      </c>
      <c r="D31" s="16">
        <f t="shared" si="5"/>
        <v>0</v>
      </c>
      <c r="E31" s="10">
        <f t="shared" si="5"/>
        <v>404700.19</v>
      </c>
      <c r="F31" s="10">
        <f t="shared" si="5"/>
        <v>307555.30000000005</v>
      </c>
      <c r="G31" s="10">
        <f t="shared" si="5"/>
        <v>707922.24</v>
      </c>
      <c r="H31" s="10">
        <f t="shared" si="5"/>
        <v>420366.54000000004</v>
      </c>
      <c r="I31" s="10">
        <f t="shared" si="5"/>
        <v>773705.42</v>
      </c>
      <c r="J31" s="10">
        <f t="shared" si="5"/>
        <v>686415.23</v>
      </c>
      <c r="K31" s="10">
        <f t="shared" si="5"/>
        <v>690861.32</v>
      </c>
      <c r="L31" s="10">
        <f t="shared" si="5"/>
        <v>699234.4</v>
      </c>
      <c r="M31" s="10">
        <f t="shared" si="5"/>
        <v>700796.97000000009</v>
      </c>
      <c r="N31" s="13">
        <f t="shared" si="4"/>
        <v>5391557.6099999994</v>
      </c>
    </row>
    <row r="32" spans="1:14" ht="15" customHeight="1" x14ac:dyDescent="0.25">
      <c r="A32" s="7" t="s">
        <v>32</v>
      </c>
      <c r="B32" s="10">
        <f>B16-B31</f>
        <v>0</v>
      </c>
      <c r="C32" s="10">
        <f t="shared" ref="C32:M32" si="6">C16-C31</f>
        <v>0</v>
      </c>
      <c r="D32" s="10">
        <f t="shared" si="6"/>
        <v>0</v>
      </c>
      <c r="E32" s="10">
        <f t="shared" si="6"/>
        <v>298787.8</v>
      </c>
      <c r="F32" s="10">
        <f t="shared" si="6"/>
        <v>-246977.24000000005</v>
      </c>
      <c r="G32" s="10">
        <f t="shared" si="6"/>
        <v>236447.39</v>
      </c>
      <c r="H32" s="10">
        <f t="shared" si="6"/>
        <v>97472.879999999946</v>
      </c>
      <c r="I32" s="10">
        <f t="shared" si="6"/>
        <v>-256204.19000000006</v>
      </c>
      <c r="J32" s="10">
        <f t="shared" si="6"/>
        <v>-24327.679999999935</v>
      </c>
      <c r="K32" s="10">
        <f t="shared" si="6"/>
        <v>-28838.259999999893</v>
      </c>
      <c r="L32" s="10">
        <f t="shared" si="6"/>
        <v>-37291.689999999944</v>
      </c>
      <c r="M32" s="10">
        <f t="shared" si="6"/>
        <v>21191.349999999977</v>
      </c>
      <c r="N32" s="10">
        <f t="shared" si="4"/>
        <v>60260.360000000044</v>
      </c>
    </row>
    <row r="33" spans="1:14" ht="29.25" customHeight="1" x14ac:dyDescent="0.25">
      <c r="A33" s="7" t="s">
        <v>33</v>
      </c>
      <c r="B33" s="10">
        <f>B10+B16-B31</f>
        <v>0</v>
      </c>
      <c r="C33" s="10">
        <f t="shared" ref="C33:M33" si="7">C10+C16-C31</f>
        <v>0</v>
      </c>
      <c r="D33" s="10">
        <f t="shared" si="7"/>
        <v>0</v>
      </c>
      <c r="E33" s="10">
        <f t="shared" si="7"/>
        <v>298787.8</v>
      </c>
      <c r="F33" s="10">
        <f t="shared" si="7"/>
        <v>51810.559999999939</v>
      </c>
      <c r="G33" s="10">
        <f t="shared" si="7"/>
        <v>288257.94999999995</v>
      </c>
      <c r="H33" s="10">
        <f t="shared" si="7"/>
        <v>385730.82999999984</v>
      </c>
      <c r="I33" s="10">
        <f t="shared" si="7"/>
        <v>129526.63999999978</v>
      </c>
      <c r="J33" s="10">
        <f t="shared" si="7"/>
        <v>105198.95999999985</v>
      </c>
      <c r="K33" s="10">
        <f t="shared" si="7"/>
        <v>76360.699999999953</v>
      </c>
      <c r="L33" s="10">
        <f t="shared" si="7"/>
        <v>39069.010000000009</v>
      </c>
      <c r="M33" s="10">
        <f t="shared" si="7"/>
        <v>60260.359999999986</v>
      </c>
      <c r="N33" s="10"/>
    </row>
    <row r="34" spans="1:14" ht="15" customHeight="1" x14ac:dyDescent="0.25">
      <c r="A34" s="2"/>
    </row>
  </sheetData>
  <mergeCells count="3">
    <mergeCell ref="A4:E4"/>
    <mergeCell ref="A5:N5"/>
    <mergeCell ref="A6:N6"/>
  </mergeCells>
  <pageMargins left="0.78740157499999996" right="0.78740157499999996" top="0.984251969" bottom="0.984251969" header="0.4921259845" footer="0.4921259845"/>
  <ignoredErrors>
    <ignoredError sqref="G19:M19 B19 E19:F19 C19:D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Camila</cp:lastModifiedBy>
  <dcterms:created xsi:type="dcterms:W3CDTF">2020-05-11T20:13:26Z</dcterms:created>
  <dcterms:modified xsi:type="dcterms:W3CDTF">2020-05-14T18:23:07Z</dcterms:modified>
</cp:coreProperties>
</file>