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Fluxo de Caixa - 2019" sheetId="2" r:id="rId1"/>
  </sheets>
  <calcPr calcId="145621"/>
</workbook>
</file>

<file path=xl/calcChain.xml><?xml version="1.0" encoding="utf-8"?>
<calcChain xmlns="http://schemas.openxmlformats.org/spreadsheetml/2006/main">
  <c r="N16" i="2" l="1"/>
  <c r="E19" i="2" l="1"/>
  <c r="G19" i="2"/>
  <c r="E31" i="2" l="1"/>
  <c r="N20" i="2"/>
  <c r="N21" i="2"/>
  <c r="N22" i="2"/>
  <c r="N23" i="2"/>
  <c r="N24" i="2"/>
  <c r="N25" i="2"/>
  <c r="N26" i="2"/>
  <c r="N27" i="2"/>
  <c r="N28" i="2"/>
  <c r="N29" i="2"/>
  <c r="N30" i="2"/>
  <c r="C19" i="2"/>
  <c r="C31" i="2" s="1"/>
  <c r="D19" i="2"/>
  <c r="D31" i="2" s="1"/>
  <c r="F19" i="2"/>
  <c r="F31" i="2" s="1"/>
  <c r="G31" i="2"/>
  <c r="H19" i="2"/>
  <c r="H31" i="2" s="1"/>
  <c r="I19" i="2"/>
  <c r="I31" i="2" s="1"/>
  <c r="J19" i="2"/>
  <c r="J31" i="2" s="1"/>
  <c r="K19" i="2"/>
  <c r="K31" i="2" s="1"/>
  <c r="L19" i="2"/>
  <c r="L31" i="2" s="1"/>
  <c r="M19" i="2"/>
  <c r="M31" i="2" s="1"/>
  <c r="B19" i="2"/>
  <c r="B31" i="2" s="1"/>
  <c r="N14" i="2"/>
  <c r="N15" i="2"/>
  <c r="N13" i="2"/>
  <c r="C16" i="2"/>
  <c r="D16" i="2"/>
  <c r="E16" i="2"/>
  <c r="F16" i="2"/>
  <c r="G16" i="2"/>
  <c r="H16" i="2"/>
  <c r="I16" i="2"/>
  <c r="J16" i="2"/>
  <c r="K16" i="2"/>
  <c r="L16" i="2"/>
  <c r="M16" i="2"/>
  <c r="B16" i="2"/>
  <c r="E32" i="2" l="1"/>
  <c r="D32" i="2"/>
  <c r="C32" i="2"/>
  <c r="B33" i="2"/>
  <c r="C10" i="2" s="1"/>
  <c r="C33" i="2" s="1"/>
  <c r="D10" i="2" s="1"/>
  <c r="D33" i="2" s="1"/>
  <c r="E10" i="2" s="1"/>
  <c r="E33" i="2" s="1"/>
  <c r="F10" i="2" s="1"/>
  <c r="F33" i="2" s="1"/>
  <c r="G10" i="2" s="1"/>
  <c r="G33" i="2" s="1"/>
  <c r="H10" i="2" s="1"/>
  <c r="H33" i="2" s="1"/>
  <c r="I10" i="2" s="1"/>
  <c r="I33" i="2" s="1"/>
  <c r="J10" i="2" s="1"/>
  <c r="J33" i="2" s="1"/>
  <c r="K10" i="2" s="1"/>
  <c r="K33" i="2" s="1"/>
  <c r="L10" i="2" s="1"/>
  <c r="L33" i="2" s="1"/>
  <c r="M10" i="2" s="1"/>
  <c r="M33" i="2" s="1"/>
  <c r="B32" i="2"/>
  <c r="F32" i="2"/>
  <c r="M32" i="2"/>
  <c r="K32" i="2"/>
  <c r="I32" i="2"/>
  <c r="G32" i="2"/>
  <c r="N19" i="2"/>
  <c r="L32" i="2"/>
  <c r="J32" i="2"/>
  <c r="H32" i="2"/>
  <c r="N31" i="2"/>
  <c r="N32" i="2" l="1"/>
</calcChain>
</file>

<file path=xl/sharedStrings.xml><?xml version="1.0" encoding="utf-8"?>
<sst xmlns="http://schemas.openxmlformats.org/spreadsheetml/2006/main" count="38" uniqueCount="36">
  <si>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</si>
  <si>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</si>
  <si>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</si>
  <si>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</si>
  <si>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</si>
  <si>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</si>
  <si>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</si>
  <si>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</si>
  <si>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</si>
  <si>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</si>
  <si>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</si>
  <si>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</si>
  <si>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</si>
  <si>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</si>
  <si>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</si>
  <si>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RECEITAS</t>
  </si>
  <si>
    <t>Contrato de Gestão / Convênio</t>
  </si>
  <si>
    <t>Receitas Financeiras</t>
  </si>
  <si>
    <t>Outras Receitas</t>
  </si>
  <si>
    <t>DESPESAS</t>
  </si>
  <si>
    <t>Pessoal (CLT)</t>
  </si>
  <si>
    <t>Salários</t>
  </si>
  <si>
    <t>13º</t>
  </si>
  <si>
    <t>Férias</t>
  </si>
  <si>
    <t>Outros</t>
  </si>
  <si>
    <t>Terceiros (Serviços/Locação Equipamentos)</t>
  </si>
  <si>
    <t>Materiais</t>
  </si>
  <si>
    <t>Manutenção Predial</t>
  </si>
  <si>
    <t>Investimentos</t>
  </si>
  <si>
    <t>Utilidade Pública (água, energia, telefone, gas)</t>
  </si>
  <si>
    <t>Financeiras</t>
  </si>
  <si>
    <t>Outras despesas</t>
  </si>
  <si>
    <t>Saldo do mês (Receitas-despesas)</t>
  </si>
  <si>
    <t>SALDO FINAL (SD Anterior +Receitas - Despesas)</t>
  </si>
  <si>
    <t>MESES</t>
  </si>
  <si>
    <t>AME BOTUCATU - Período: De 01 até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</si>
</sst>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43" fontId="0" fillId="0" borderId="11" xfId="42" applyFont="1" applyBorder="1" applyAlignment="1">
      <alignment horizontal="right" wrapText="1"/>
    </xf>
    <xf numFmtId="43" fontId="16" fillId="0" borderId="11" xfId="42" applyFont="1" applyBorder="1" applyAlignment="1">
      <alignment horizontal="right" wrapText="1"/>
    </xf>
    <xf numFmtId="43" fontId="0" fillId="0" borderId="0" xfId="42" applyFont="1" applyBorder="1" applyAlignment="1">
      <alignment horizontal="right" wrapText="1"/>
    </xf>
    <xf numFmtId="43" fontId="0" fillId="0" borderId="0" xfId="42" applyFont="1" applyBorder="1" applyAlignment="1">
      <alignment horizontal="center" wrapText="1"/>
    </xf>
    <xf numFmtId="43" fontId="16" fillId="0" borderId="13" xfId="42" applyFont="1" applyBorder="1" applyAlignment="1">
      <alignment horizontal="right" wrapText="1"/>
    </xf>
    <xf numFmtId="43" fontId="16" fillId="0" borderId="0" xfId="42" applyFont="1" applyBorder="1" applyAlignment="1">
      <alignment horizontal="right" wrapText="1"/>
    </xf>
    <xf numFmtId="43" fontId="16" fillId="0" borderId="14" xfId="42" applyFont="1" applyBorder="1" applyAlignment="1">
      <alignment horizontal="right" wrapText="1"/>
    </xf>
    <xf numFmtId="0" fontId="0" fillId="0" borderId="12" xfId="0" applyBorder="1" applyAlignment="1">
      <alignment wrapText="1"/>
    </xf>
    <xf numFmtId="43" fontId="16" fillId="0" borderId="15" xfId="42" applyFont="1" applyBorder="1" applyAlignment="1">
      <alignment horizontal="right" wrapText="1"/>
    </xf>
    <xf numFmtId="4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43" fontId="16" fillId="0" borderId="16" xfId="42" applyFont="1" applyBorder="1" applyAlignment="1">
      <alignment horizontal="right" wrapText="1"/>
    </xf>
    <xf numFmtId="43" fontId="0" fillId="0" borderId="13" xfId="42" applyFont="1" applyBorder="1" applyAlignment="1">
      <alignment horizontal="right" wrapText="1"/>
    </xf>
    <xf numFmtId="0" fontId="16" fillId="33" borderId="1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255058</xdr:colOff>
      <xdr:row>0</xdr:row>
      <xdr:rowOff>0</xdr:rowOff>
    </xdr:from>
    <xdr:to>
      <xdr:col>7</xdr:col>
      <xdr:colOff>345016</xdr:colOff>
      <xdr:row>3</xdr:row>
      <xdr:rowOff>171450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7641" y="0"/>
          <a:ext cx="188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4"/>
  <sheetViews>
    <sheetView showGridLines="0" tabSelected="1" zoomScale="90" zoomScaleNormal="90" workbookViewId="0">
      <selection activeCell="G10" sqref="G10"/>
    </sheetView>
  </sheetViews>
  <sheetFormatPr defaultRowHeight="15" x14ac:dyDescent="0.25"/>
  <cols>
    <col min="1" max="1" width="35.42578125" customWidth="1"/>
    <col min="2" max="2" width="11.85546875" bestFit="1" customWidth="1"/>
    <col min="3" max="12" width="13.42578125" bestFit="1" customWidth="1"/>
    <col min="13" max="14" width="14.7109375" bestFit="1" customWidth="1"/>
  </cols>
  <sheetData>
    <row r="4" spans="1:14" ht="15" customHeight="1" x14ac:dyDescent="0.25">
      <c r="A4" s="22"/>
      <c r="B4" s="22"/>
      <c r="C4" s="22"/>
      <c r="D4" s="22"/>
      <c r="E4" s="22"/>
    </row>
    <row r="5" spans="1:14" ht="15" customHeight="1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5" customHeight="1" thickBot="1" x14ac:dyDescent="0.3">
      <c r="A6" s="23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5" customHeight="1" thickBot="1" x14ac:dyDescent="0.3">
      <c r="A7" s="1"/>
    </row>
    <row r="8" spans="1:14" ht="15" customHeight="1" x14ac:dyDescent="0.25"/>
    <row r="9" spans="1:14" ht="15" customHeight="1" x14ac:dyDescent="0.25">
      <c r="A9" s="3" t="s">
        <v>34</v>
      </c>
      <c r="B9" s="21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</row>
    <row r="10" spans="1:14" ht="15" customHeight="1" x14ac:dyDescent="0.25">
      <c r="A10" s="15" t="s">
        <v>14</v>
      </c>
      <c r="B10" s="17">
        <v>60260.36</v>
      </c>
      <c r="C10" s="20">
        <f>B33</f>
        <v>98695.219999999972</v>
      </c>
      <c r="D10" s="8">
        <f t="shared" ref="D10:M10" si="0">C33</f>
        <v>92633.750000000116</v>
      </c>
      <c r="E10" s="8">
        <f t="shared" si="0"/>
        <v>65416.110000000102</v>
      </c>
      <c r="F10" s="8">
        <f t="shared" si="0"/>
        <v>35330.290000000154</v>
      </c>
      <c r="G10" s="8">
        <f t="shared" si="0"/>
        <v>66951.270000000019</v>
      </c>
      <c r="H10" s="8">
        <f t="shared" si="0"/>
        <v>179265.75000000023</v>
      </c>
      <c r="I10" s="8">
        <f t="shared" si="0"/>
        <v>321207.15000000049</v>
      </c>
      <c r="J10" s="8">
        <f t="shared" si="0"/>
        <v>452654.61000000045</v>
      </c>
      <c r="K10" s="8">
        <f t="shared" si="0"/>
        <v>403826.45000000042</v>
      </c>
      <c r="L10" s="8">
        <f t="shared" si="0"/>
        <v>504894.69000000041</v>
      </c>
      <c r="M10" s="8">
        <f t="shared" si="0"/>
        <v>451949.36000000022</v>
      </c>
      <c r="N10" s="9">
        <v>0</v>
      </c>
    </row>
    <row r="11" spans="1:14" ht="9.75" customHeight="1" x14ac:dyDescent="0.2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</row>
    <row r="12" spans="1:14" ht="15" customHeight="1" x14ac:dyDescent="0.25">
      <c r="A12" s="5" t="s">
        <v>15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 x14ac:dyDescent="0.25">
      <c r="A13" s="15" t="s">
        <v>16</v>
      </c>
      <c r="B13" s="17">
        <v>661395.31000000006</v>
      </c>
      <c r="C13" s="17">
        <v>721395.31</v>
      </c>
      <c r="D13" s="17">
        <v>721395.31</v>
      </c>
      <c r="E13" s="17">
        <v>689790.66</v>
      </c>
      <c r="F13" s="17">
        <v>790895.31</v>
      </c>
      <c r="G13" s="17">
        <v>1031360.42</v>
      </c>
      <c r="H13" s="17">
        <v>1031360.42</v>
      </c>
      <c r="I13" s="17">
        <v>981360.42</v>
      </c>
      <c r="J13" s="17">
        <v>981360.42</v>
      </c>
      <c r="K13" s="17">
        <v>961860.42</v>
      </c>
      <c r="L13" s="17">
        <v>961860.42</v>
      </c>
      <c r="M13" s="17">
        <v>961860.42</v>
      </c>
      <c r="N13" s="12">
        <f>SUM(B13:M13)</f>
        <v>10495894.84</v>
      </c>
    </row>
    <row r="14" spans="1:14" ht="15" customHeight="1" x14ac:dyDescent="0.25">
      <c r="A14" s="15" t="s">
        <v>17</v>
      </c>
      <c r="B14" s="18">
        <v>660.98</v>
      </c>
      <c r="C14" s="18">
        <v>631.54</v>
      </c>
      <c r="D14" s="18">
        <v>453.18</v>
      </c>
      <c r="E14" s="18">
        <v>338.06</v>
      </c>
      <c r="F14" s="18">
        <v>299.95999999999998</v>
      </c>
      <c r="G14" s="18">
        <v>546.17999999999995</v>
      </c>
      <c r="H14" s="18">
        <v>949.52</v>
      </c>
      <c r="I14" s="18">
        <v>964.26</v>
      </c>
      <c r="J14" s="18">
        <v>829.72</v>
      </c>
      <c r="K14" s="17">
        <v>1287.32</v>
      </c>
      <c r="L14" s="18">
        <v>911.77</v>
      </c>
      <c r="M14" s="18">
        <v>687.97</v>
      </c>
      <c r="N14" s="12">
        <f t="shared" ref="N14:N15" si="1">SUM(B14:M14)</f>
        <v>8560.4599999999991</v>
      </c>
    </row>
    <row r="15" spans="1:14" ht="15" customHeight="1" x14ac:dyDescent="0.25">
      <c r="A15" s="15" t="s">
        <v>18</v>
      </c>
      <c r="B15" s="8">
        <v>0</v>
      </c>
      <c r="C15" s="17">
        <v>-60000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2">
        <f t="shared" si="1"/>
        <v>-60000</v>
      </c>
    </row>
    <row r="16" spans="1:14" ht="15" customHeight="1" x14ac:dyDescent="0.25">
      <c r="A16" s="6" t="s">
        <v>13</v>
      </c>
      <c r="B16" s="16">
        <f>SUM(B13:B15)</f>
        <v>662056.29</v>
      </c>
      <c r="C16" s="16">
        <f t="shared" ref="C16:M16" si="2">SUM(C13:C15)</f>
        <v>662026.85000000009</v>
      </c>
      <c r="D16" s="16">
        <f t="shared" si="2"/>
        <v>721848.49000000011</v>
      </c>
      <c r="E16" s="16">
        <f t="shared" si="2"/>
        <v>690128.72000000009</v>
      </c>
      <c r="F16" s="16">
        <f t="shared" si="2"/>
        <v>791195.27</v>
      </c>
      <c r="G16" s="16">
        <f t="shared" si="2"/>
        <v>1031906.6000000001</v>
      </c>
      <c r="H16" s="16">
        <f t="shared" si="2"/>
        <v>1032309.9400000001</v>
      </c>
      <c r="I16" s="16">
        <f t="shared" si="2"/>
        <v>982324.68</v>
      </c>
      <c r="J16" s="16">
        <f t="shared" si="2"/>
        <v>982190.14</v>
      </c>
      <c r="K16" s="16">
        <f t="shared" si="2"/>
        <v>963147.74</v>
      </c>
      <c r="L16" s="16">
        <f t="shared" si="2"/>
        <v>962772.19000000006</v>
      </c>
      <c r="M16" s="16">
        <f t="shared" si="2"/>
        <v>962548.39</v>
      </c>
      <c r="N16" s="9">
        <f>SUM(N13:N15)</f>
        <v>10444455.300000001</v>
      </c>
    </row>
    <row r="17" spans="1:14" ht="9.75" customHeight="1" x14ac:dyDescent="0.25">
      <c r="A17" s="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" customHeight="1" x14ac:dyDescent="0.25">
      <c r="A18" s="5" t="s">
        <v>19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 x14ac:dyDescent="0.25">
      <c r="A19" s="6" t="s">
        <v>20</v>
      </c>
      <c r="B19" s="14">
        <f>SUM(B20:B23)</f>
        <v>238144.92</v>
      </c>
      <c r="C19" s="14">
        <f t="shared" ref="C19:M19" si="3">SUM(C20:C23)</f>
        <v>222460.25</v>
      </c>
      <c r="D19" s="14">
        <f t="shared" si="3"/>
        <v>244716.26</v>
      </c>
      <c r="E19" s="14">
        <f>SUM(E20:E23)</f>
        <v>257190.51</v>
      </c>
      <c r="F19" s="14">
        <f t="shared" si="3"/>
        <v>244477.57</v>
      </c>
      <c r="G19" s="14">
        <f>SUM(G20:G23)</f>
        <v>253407.35</v>
      </c>
      <c r="H19" s="14">
        <f t="shared" si="3"/>
        <v>277437.72000000003</v>
      </c>
      <c r="I19" s="14">
        <f t="shared" si="3"/>
        <v>241176.44</v>
      </c>
      <c r="J19" s="14">
        <f t="shared" si="3"/>
        <v>259651.53</v>
      </c>
      <c r="K19" s="14">
        <f t="shared" si="3"/>
        <v>289128.57</v>
      </c>
      <c r="L19" s="14">
        <f t="shared" si="3"/>
        <v>375755.93</v>
      </c>
      <c r="M19" s="14">
        <f t="shared" si="3"/>
        <v>399263.4</v>
      </c>
      <c r="N19" s="9">
        <f>SUM(B19:M19)</f>
        <v>3302810.4499999997</v>
      </c>
    </row>
    <row r="20" spans="1:14" ht="15" customHeight="1" x14ac:dyDescent="0.25">
      <c r="A20" s="15" t="s">
        <v>21</v>
      </c>
      <c r="B20" s="17">
        <v>215331.15</v>
      </c>
      <c r="C20" s="17">
        <v>218291.72</v>
      </c>
      <c r="D20" s="17">
        <v>235531.03</v>
      </c>
      <c r="E20" s="17">
        <v>244992.95</v>
      </c>
      <c r="F20" s="17">
        <v>241588.93</v>
      </c>
      <c r="G20" s="17">
        <v>237848.25</v>
      </c>
      <c r="H20" s="17">
        <v>241455.91</v>
      </c>
      <c r="I20" s="17">
        <v>225809.69</v>
      </c>
      <c r="J20" s="17">
        <v>241347.64</v>
      </c>
      <c r="K20" s="17">
        <v>242953.72</v>
      </c>
      <c r="L20" s="17">
        <v>240753.07</v>
      </c>
      <c r="M20" s="17">
        <v>267135.14</v>
      </c>
      <c r="N20" s="12">
        <f t="shared" ref="N20:N32" si="4">SUM(B20:M20)</f>
        <v>2853039.2</v>
      </c>
    </row>
    <row r="21" spans="1:14" ht="15" customHeight="1" x14ac:dyDescent="0.25">
      <c r="A21" s="15" t="s">
        <v>22</v>
      </c>
      <c r="B21" s="17">
        <v>4476.17</v>
      </c>
      <c r="C21" s="18">
        <v>220.23</v>
      </c>
      <c r="D21" s="17">
        <v>1121.8399999999999</v>
      </c>
      <c r="E21" s="17">
        <v>2655.3</v>
      </c>
      <c r="F21" s="17">
        <v>1347.6</v>
      </c>
      <c r="G21" s="18">
        <v>0</v>
      </c>
      <c r="H21" s="17">
        <v>2358.16</v>
      </c>
      <c r="I21" s="18">
        <v>466.08</v>
      </c>
      <c r="J21" s="17">
        <v>1360.84</v>
      </c>
      <c r="K21" s="17">
        <v>4491.4799999999996</v>
      </c>
      <c r="L21" s="17">
        <v>107329.95</v>
      </c>
      <c r="M21" s="17">
        <v>92969.62</v>
      </c>
      <c r="N21" s="12">
        <f t="shared" si="4"/>
        <v>218797.27</v>
      </c>
    </row>
    <row r="22" spans="1:14" ht="15" customHeight="1" x14ac:dyDescent="0.25">
      <c r="A22" s="15" t="s">
        <v>23</v>
      </c>
      <c r="B22" s="17">
        <v>18337.599999999999</v>
      </c>
      <c r="C22" s="17">
        <v>3948.3</v>
      </c>
      <c r="D22" s="17">
        <v>8063.39</v>
      </c>
      <c r="E22" s="17">
        <v>9542.26</v>
      </c>
      <c r="F22" s="17">
        <v>1541.04</v>
      </c>
      <c r="G22" s="17">
        <v>15559.1</v>
      </c>
      <c r="H22" s="17">
        <v>33623.65</v>
      </c>
      <c r="I22" s="17">
        <v>14900.67</v>
      </c>
      <c r="J22" s="17">
        <v>16943.05</v>
      </c>
      <c r="K22" s="17">
        <v>41683.370000000003</v>
      </c>
      <c r="L22" s="17">
        <v>27672.91</v>
      </c>
      <c r="M22" s="17">
        <v>39158.639999999999</v>
      </c>
      <c r="N22" s="12">
        <f t="shared" si="4"/>
        <v>230973.97999999998</v>
      </c>
    </row>
    <row r="23" spans="1:14" ht="15" customHeight="1" x14ac:dyDescent="0.25">
      <c r="A23" s="15" t="s">
        <v>24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2">
        <f t="shared" si="4"/>
        <v>0</v>
      </c>
    </row>
    <row r="24" spans="1:14" ht="15" customHeight="1" x14ac:dyDescent="0.25">
      <c r="A24" s="15" t="s">
        <v>25</v>
      </c>
      <c r="B24" s="17">
        <v>317149.84000000003</v>
      </c>
      <c r="C24" s="17">
        <v>375562.43</v>
      </c>
      <c r="D24" s="17">
        <v>441393.31</v>
      </c>
      <c r="E24" s="17">
        <v>369885.36</v>
      </c>
      <c r="F24" s="17">
        <v>446784.33</v>
      </c>
      <c r="G24" s="17">
        <v>597906.62</v>
      </c>
      <c r="H24" s="17">
        <v>544004.57999999996</v>
      </c>
      <c r="I24" s="17">
        <v>534482.84</v>
      </c>
      <c r="J24" s="17">
        <v>580881.67000000004</v>
      </c>
      <c r="K24" s="17">
        <v>500045.34</v>
      </c>
      <c r="L24" s="17">
        <v>559366.92000000004</v>
      </c>
      <c r="M24" s="17">
        <v>529751.93000000005</v>
      </c>
      <c r="N24" s="12">
        <f t="shared" si="4"/>
        <v>5797215.1699999999</v>
      </c>
    </row>
    <row r="25" spans="1:14" ht="15" customHeight="1" x14ac:dyDescent="0.25">
      <c r="A25" s="15" t="s">
        <v>26</v>
      </c>
      <c r="B25" s="17">
        <v>30899.66</v>
      </c>
      <c r="C25" s="17">
        <v>34898.21</v>
      </c>
      <c r="D25" s="17">
        <v>35706.800000000003</v>
      </c>
      <c r="E25" s="17">
        <v>63377.02</v>
      </c>
      <c r="F25" s="17">
        <v>32568.77</v>
      </c>
      <c r="G25" s="17">
        <v>41257.75</v>
      </c>
      <c r="H25" s="17">
        <v>41178.33</v>
      </c>
      <c r="I25" s="17">
        <v>48047.87</v>
      </c>
      <c r="J25" s="17">
        <v>50626.74</v>
      </c>
      <c r="K25" s="17">
        <v>45931.68</v>
      </c>
      <c r="L25" s="17">
        <v>50535.53</v>
      </c>
      <c r="M25" s="17">
        <v>41486.589999999997</v>
      </c>
      <c r="N25" s="12">
        <f t="shared" si="4"/>
        <v>516514.94999999995</v>
      </c>
    </row>
    <row r="26" spans="1:14" ht="15" customHeight="1" x14ac:dyDescent="0.25">
      <c r="A26" s="15" t="s">
        <v>27</v>
      </c>
      <c r="B26" s="17">
        <v>1613.18</v>
      </c>
      <c r="C26" s="18">
        <v>780.3</v>
      </c>
      <c r="D26" s="17">
        <v>1145.3</v>
      </c>
      <c r="E26" s="17">
        <v>2619.63</v>
      </c>
      <c r="F26" s="18">
        <v>546.9</v>
      </c>
      <c r="G26" s="18">
        <v>827.04</v>
      </c>
      <c r="H26" s="18">
        <v>11.7</v>
      </c>
      <c r="I26" s="18">
        <v>195</v>
      </c>
      <c r="J26" s="18">
        <v>800.26</v>
      </c>
      <c r="K26" s="18">
        <v>92.99</v>
      </c>
      <c r="L26" s="17">
        <v>1461.26</v>
      </c>
      <c r="M26" s="17">
        <v>1762.99</v>
      </c>
      <c r="N26" s="12">
        <f t="shared" si="4"/>
        <v>11856.55</v>
      </c>
    </row>
    <row r="27" spans="1:14" ht="15" customHeight="1" x14ac:dyDescent="0.25">
      <c r="A27" s="15" t="s">
        <v>28</v>
      </c>
      <c r="B27" s="17">
        <v>7508.96</v>
      </c>
      <c r="C27" s="17">
        <v>7234.5</v>
      </c>
      <c r="D27" s="17">
        <v>1075</v>
      </c>
      <c r="E27" s="17">
        <v>1875</v>
      </c>
      <c r="F27" s="17">
        <v>1875</v>
      </c>
      <c r="G27" s="17">
        <v>1075</v>
      </c>
      <c r="H27" s="17">
        <v>1075</v>
      </c>
      <c r="I27" s="17">
        <v>1075</v>
      </c>
      <c r="J27" s="17">
        <v>112525.16</v>
      </c>
      <c r="K27" s="18">
        <v>422.32</v>
      </c>
      <c r="L27" s="18">
        <v>0</v>
      </c>
      <c r="M27" s="17">
        <v>1690</v>
      </c>
      <c r="N27" s="12">
        <f t="shared" si="4"/>
        <v>137430.94</v>
      </c>
    </row>
    <row r="28" spans="1:14" ht="28.5" customHeight="1" x14ac:dyDescent="0.25">
      <c r="A28" s="15" t="s">
        <v>29</v>
      </c>
      <c r="B28" s="17">
        <v>19989.560000000001</v>
      </c>
      <c r="C28" s="17">
        <v>21299.93</v>
      </c>
      <c r="D28" s="17">
        <v>20009.46</v>
      </c>
      <c r="E28" s="17">
        <v>20447.63</v>
      </c>
      <c r="F28" s="17">
        <v>23038.77</v>
      </c>
      <c r="G28" s="17">
        <v>22467.33</v>
      </c>
      <c r="H28" s="17">
        <v>21466.18</v>
      </c>
      <c r="I28" s="17">
        <v>23078.53</v>
      </c>
      <c r="J28" s="17">
        <v>21389.33</v>
      </c>
      <c r="K28" s="17">
        <v>22116.48</v>
      </c>
      <c r="L28" s="17">
        <v>25192.799999999999</v>
      </c>
      <c r="M28" s="17">
        <v>24637.09</v>
      </c>
      <c r="N28" s="12">
        <f t="shared" si="4"/>
        <v>265133.09000000003</v>
      </c>
    </row>
    <row r="29" spans="1:14" ht="15" customHeight="1" x14ac:dyDescent="0.25">
      <c r="A29" s="15" t="s">
        <v>30</v>
      </c>
      <c r="B29" s="17">
        <v>1259.8399999999999</v>
      </c>
      <c r="C29" s="18">
        <v>811.23</v>
      </c>
      <c r="D29" s="18">
        <v>739.46</v>
      </c>
      <c r="E29" s="18">
        <v>731.54</v>
      </c>
      <c r="F29" s="17">
        <v>3994.31</v>
      </c>
      <c r="G29" s="18">
        <v>746.94</v>
      </c>
      <c r="H29" s="18">
        <v>787.34</v>
      </c>
      <c r="I29" s="18">
        <v>490.15</v>
      </c>
      <c r="J29" s="18">
        <v>456.78</v>
      </c>
      <c r="K29" s="18">
        <v>692.23</v>
      </c>
      <c r="L29" s="18">
        <v>450.61</v>
      </c>
      <c r="M29" s="18">
        <v>818.16</v>
      </c>
      <c r="N29" s="12">
        <f t="shared" si="4"/>
        <v>11978.59</v>
      </c>
    </row>
    <row r="30" spans="1:14" ht="15" customHeight="1" x14ac:dyDescent="0.25">
      <c r="A30" s="15" t="s">
        <v>31</v>
      </c>
      <c r="B30" s="17">
        <v>7055.47</v>
      </c>
      <c r="C30" s="17">
        <v>5041.47</v>
      </c>
      <c r="D30" s="17">
        <v>4280.54</v>
      </c>
      <c r="E30" s="17">
        <v>4087.85</v>
      </c>
      <c r="F30" s="17">
        <v>6288.64</v>
      </c>
      <c r="G30" s="17">
        <v>1904.09</v>
      </c>
      <c r="H30" s="17">
        <v>4407.6899999999996</v>
      </c>
      <c r="I30" s="17">
        <v>2331.39</v>
      </c>
      <c r="J30" s="17">
        <v>4686.83</v>
      </c>
      <c r="K30" s="17">
        <v>3649.89</v>
      </c>
      <c r="L30" s="17">
        <v>2954.47</v>
      </c>
      <c r="M30" s="17">
        <v>3814.38</v>
      </c>
      <c r="N30" s="12">
        <f t="shared" si="4"/>
        <v>50502.71</v>
      </c>
    </row>
    <row r="31" spans="1:14" ht="15" customHeight="1" x14ac:dyDescent="0.25">
      <c r="A31" s="6" t="s">
        <v>13</v>
      </c>
      <c r="B31" s="16">
        <f>SUM(B19+B24+B25+B26+B27+B28+B29+B30)</f>
        <v>623621.43000000005</v>
      </c>
      <c r="C31" s="16">
        <f t="shared" ref="C31:M31" si="5">SUM(C19+C24+C25+C26+C27+C28+C29+C30)</f>
        <v>668088.31999999995</v>
      </c>
      <c r="D31" s="19">
        <f t="shared" si="5"/>
        <v>749066.13000000012</v>
      </c>
      <c r="E31" s="16">
        <f t="shared" si="5"/>
        <v>720214.54</v>
      </c>
      <c r="F31" s="16">
        <f t="shared" si="5"/>
        <v>759574.29000000015</v>
      </c>
      <c r="G31" s="16">
        <f t="shared" si="5"/>
        <v>919592.11999999988</v>
      </c>
      <c r="H31" s="16">
        <f t="shared" si="5"/>
        <v>890368.53999999992</v>
      </c>
      <c r="I31" s="16">
        <f t="shared" si="5"/>
        <v>850877.22000000009</v>
      </c>
      <c r="J31" s="16">
        <f t="shared" si="5"/>
        <v>1031018.3</v>
      </c>
      <c r="K31" s="16">
        <f t="shared" si="5"/>
        <v>862079.5</v>
      </c>
      <c r="L31" s="16">
        <f t="shared" si="5"/>
        <v>1015717.5200000001</v>
      </c>
      <c r="M31" s="16">
        <f t="shared" si="5"/>
        <v>1003224.54</v>
      </c>
      <c r="N31" s="12">
        <f t="shared" si="4"/>
        <v>10093442.449999999</v>
      </c>
    </row>
    <row r="32" spans="1:14" ht="15" customHeight="1" x14ac:dyDescent="0.25">
      <c r="A32" s="6" t="s">
        <v>32</v>
      </c>
      <c r="B32" s="9">
        <f>B16-B31</f>
        <v>38434.859999999986</v>
      </c>
      <c r="C32" s="9">
        <f t="shared" ref="C32:M32" si="6">C16-C31</f>
        <v>-6061.4699999998556</v>
      </c>
      <c r="D32" s="9">
        <f t="shared" si="6"/>
        <v>-27217.640000000014</v>
      </c>
      <c r="E32" s="9">
        <f t="shared" si="6"/>
        <v>-30085.819999999949</v>
      </c>
      <c r="F32" s="9">
        <f t="shared" si="6"/>
        <v>31620.979999999865</v>
      </c>
      <c r="G32" s="9">
        <f t="shared" si="6"/>
        <v>112314.48000000021</v>
      </c>
      <c r="H32" s="9">
        <f t="shared" si="6"/>
        <v>141941.40000000014</v>
      </c>
      <c r="I32" s="9">
        <f t="shared" si="6"/>
        <v>131447.45999999996</v>
      </c>
      <c r="J32" s="9">
        <f t="shared" si="6"/>
        <v>-48828.160000000033</v>
      </c>
      <c r="K32" s="9">
        <f t="shared" si="6"/>
        <v>101068.23999999999</v>
      </c>
      <c r="L32" s="9">
        <f t="shared" si="6"/>
        <v>-52945.330000000075</v>
      </c>
      <c r="M32" s="9">
        <f t="shared" si="6"/>
        <v>-40676.150000000023</v>
      </c>
      <c r="N32" s="9">
        <f t="shared" si="4"/>
        <v>351012.85000000021</v>
      </c>
    </row>
    <row r="33" spans="1:14" ht="29.25" customHeight="1" x14ac:dyDescent="0.25">
      <c r="A33" s="6" t="s">
        <v>33</v>
      </c>
      <c r="B33" s="9">
        <f>B10+B16-B31</f>
        <v>98695.219999999972</v>
      </c>
      <c r="C33" s="9">
        <f t="shared" ref="C33:M33" si="7">C10+C16-C31</f>
        <v>92633.750000000116</v>
      </c>
      <c r="D33" s="9">
        <f t="shared" si="7"/>
        <v>65416.110000000102</v>
      </c>
      <c r="E33" s="9">
        <f t="shared" si="7"/>
        <v>35330.290000000154</v>
      </c>
      <c r="F33" s="9">
        <f t="shared" si="7"/>
        <v>66951.270000000019</v>
      </c>
      <c r="G33" s="9">
        <f t="shared" si="7"/>
        <v>179265.75000000023</v>
      </c>
      <c r="H33" s="9">
        <f t="shared" si="7"/>
        <v>321207.15000000049</v>
      </c>
      <c r="I33" s="9">
        <f t="shared" si="7"/>
        <v>452654.61000000045</v>
      </c>
      <c r="J33" s="9">
        <f t="shared" si="7"/>
        <v>403826.45000000042</v>
      </c>
      <c r="K33" s="9">
        <f t="shared" si="7"/>
        <v>504894.69000000041</v>
      </c>
      <c r="L33" s="9">
        <f t="shared" si="7"/>
        <v>451949.36000000022</v>
      </c>
      <c r="M33" s="9">
        <f t="shared" si="7"/>
        <v>411273.2100000002</v>
      </c>
      <c r="N33" s="9"/>
    </row>
    <row r="34" spans="1:14" ht="15" customHeight="1" x14ac:dyDescent="0.25">
      <c r="A34" s="2"/>
    </row>
  </sheetData>
  <mergeCells count="3">
    <mergeCell ref="A4:E4"/>
    <mergeCell ref="A5:N5"/>
    <mergeCell ref="A6:N6"/>
  </mergeCells>
  <pageMargins left="0.78740157499999996" right="0.78740157499999996" top="0.984251969" bottom="0.984251969" header="0.4921259845" footer="0.4921259845"/>
  <ignoredErrors>
    <ignoredError sqref="G19:M19 B19 E19:F19 C19:D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Modenez</dc:creator>
  <cp:lastModifiedBy>Camila</cp:lastModifiedBy>
  <dcterms:created xsi:type="dcterms:W3CDTF">2020-05-11T20:13:26Z</dcterms:created>
  <dcterms:modified xsi:type="dcterms:W3CDTF">2020-05-14T18:23:15Z</dcterms:modified>
</cp:coreProperties>
</file>