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Fluxo de Caixa - 2020" sheetId="2" r:id="rId1"/>
  </sheets>
  <calcPr calcId="145621"/>
</workbook>
</file>

<file path=xl/calcChain.xml><?xml version="1.0" encoding="utf-8"?>
<calcChain xmlns="http://schemas.openxmlformats.org/spreadsheetml/2006/main">
  <c r="E32" i="2" l="1"/>
  <c r="F32" i="2"/>
  <c r="G32" i="2"/>
  <c r="H32" i="2"/>
  <c r="I32" i="2"/>
  <c r="J32" i="2"/>
  <c r="K32" i="2"/>
  <c r="L32" i="2"/>
  <c r="M32" i="2"/>
  <c r="E19" i="2" l="1"/>
  <c r="G19" i="2"/>
  <c r="N20" i="2" l="1"/>
  <c r="N21" i="2"/>
  <c r="N22" i="2"/>
  <c r="N23" i="2"/>
  <c r="N24" i="2"/>
  <c r="N25" i="2"/>
  <c r="N26" i="2"/>
  <c r="N27" i="2"/>
  <c r="N28" i="2"/>
  <c r="N29" i="2"/>
  <c r="N30" i="2"/>
  <c r="C19" i="2"/>
  <c r="C32" i="2" s="1"/>
  <c r="D19" i="2"/>
  <c r="D32" i="2" s="1"/>
  <c r="F19" i="2"/>
  <c r="H19" i="2"/>
  <c r="I19" i="2"/>
  <c r="J19" i="2"/>
  <c r="K19" i="2"/>
  <c r="L19" i="2"/>
  <c r="M19" i="2"/>
  <c r="B19" i="2"/>
  <c r="B32" i="2" s="1"/>
  <c r="N14" i="2"/>
  <c r="N15" i="2"/>
  <c r="N13" i="2"/>
  <c r="C16" i="2"/>
  <c r="D16" i="2"/>
  <c r="E16" i="2"/>
  <c r="F16" i="2"/>
  <c r="G16" i="2"/>
  <c r="H16" i="2"/>
  <c r="I16" i="2"/>
  <c r="J16" i="2"/>
  <c r="K16" i="2"/>
  <c r="L16" i="2"/>
  <c r="M16" i="2"/>
  <c r="B16" i="2"/>
  <c r="N16" i="2" l="1"/>
  <c r="E33" i="2"/>
  <c r="D33" i="2"/>
  <c r="C33" i="2"/>
  <c r="B34" i="2"/>
  <c r="C10" i="2" s="1"/>
  <c r="C34" i="2" s="1"/>
  <c r="D10" i="2" s="1"/>
  <c r="D34" i="2" s="1"/>
  <c r="E10" i="2" s="1"/>
  <c r="E34" i="2" s="1"/>
  <c r="F10" i="2" s="1"/>
  <c r="F34" i="2" s="1"/>
  <c r="G10" i="2" s="1"/>
  <c r="G34" i="2" s="1"/>
  <c r="H10" i="2" s="1"/>
  <c r="H34" i="2" s="1"/>
  <c r="I10" i="2" s="1"/>
  <c r="I34" i="2" s="1"/>
  <c r="J10" i="2" s="1"/>
  <c r="J34" i="2" s="1"/>
  <c r="K10" i="2" s="1"/>
  <c r="K34" i="2" s="1"/>
  <c r="L10" i="2" s="1"/>
  <c r="L34" i="2" s="1"/>
  <c r="M10" i="2" s="1"/>
  <c r="M34" i="2" s="1"/>
  <c r="B33" i="2"/>
  <c r="F33" i="2"/>
  <c r="M33" i="2"/>
  <c r="K33" i="2"/>
  <c r="I33" i="2"/>
  <c r="G33" i="2"/>
  <c r="N19" i="2"/>
  <c r="L33" i="2"/>
  <c r="J33" i="2"/>
  <c r="H33" i="2"/>
  <c r="N32" i="2"/>
  <c r="N33" i="2" l="1"/>
</calcChain>
</file>

<file path=xl/sharedStrings.xml><?xml version="1.0" encoding="utf-8"?>
<sst xmlns="http://schemas.openxmlformats.org/spreadsheetml/2006/main" count="39" uniqueCount="37">
  <si>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</si>
  <si>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</si>
  <si>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</si>
  <si>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</si>
  <si>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</si>
  <si>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</si>
  <si>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</si>
  <si>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</si>
  <si>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</si>
  <si>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</si>
  <si>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</si>
  <si>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</si>
  <si>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</si>
  <si>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</si>
  <si>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</si>
  <si>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</si>
  <si>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</si>
  <si>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</si>
  <si>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</si>
  <si>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</si>
  <si>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</si>
  <si>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</si>
  <si>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</si>
  <si>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</si>
  <si>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</si>
  <si>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</si>
  <si>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</si>
  <si>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</si>
  <si>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</si>
  <si>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</si>
  <si>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</si>
  <si>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</si>
  <si>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</si>
  <si>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</si>
  <si>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</si>
  <si>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AME BOTUCATU - Período: De 01 até 03/2020</t>
  </si>
  <si>
    <t>Ressarcimento por rateio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</si>
</sst>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43" fontId="0" fillId="0" borderId="0" xfId="42" applyFont="1" applyBorder="1" applyAlignment="1">
      <alignment horizontal="right" wrapText="1"/>
    </xf>
    <xf numFmtId="43" fontId="0" fillId="0" borderId="0" xfId="42" applyFont="1" applyBorder="1" applyAlignment="1">
      <alignment horizontal="center" wrapText="1"/>
    </xf>
    <xf numFmtId="43" fontId="16" fillId="0" borderId="13" xfId="42" applyFont="1" applyBorder="1" applyAlignment="1">
      <alignment horizontal="right" wrapText="1"/>
    </xf>
    <xf numFmtId="43" fontId="16" fillId="0" borderId="0" xfId="42" applyFont="1" applyBorder="1" applyAlignment="1">
      <alignment horizontal="right" wrapText="1"/>
    </xf>
    <xf numFmtId="43" fontId="16" fillId="0" borderId="14" xfId="42" applyFont="1" applyBorder="1" applyAlignment="1">
      <alignment horizontal="right" wrapText="1"/>
    </xf>
    <xf numFmtId="0" fontId="0" fillId="0" borderId="12" xfId="0" applyBorder="1" applyAlignment="1">
      <alignment wrapText="1"/>
    </xf>
    <xf numFmtId="43" fontId="16" fillId="0" borderId="15" xfId="42" applyFon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3" fontId="0" fillId="0" borderId="13" xfId="42" applyFont="1" applyBorder="1" applyAlignment="1">
      <alignment horizontal="right" wrapText="1"/>
    </xf>
    <xf numFmtId="0" fontId="16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43" fontId="0" fillId="0" borderId="15" xfId="42" applyFont="1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wrapText="1"/>
    </xf>
    <xf numFmtId="0" fontId="16" fillId="0" borderId="15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255058</xdr:colOff>
      <xdr:row>0</xdr:row>
      <xdr:rowOff>0</xdr:rowOff>
    </xdr:from>
    <xdr:to>
      <xdr:col>15</xdr:col>
      <xdr:colOff>291041</xdr:colOff>
      <xdr:row>3</xdr:row>
      <xdr:rowOff>171450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641" y="0"/>
          <a:ext cx="188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5"/>
  <sheetViews>
    <sheetView showGridLines="0" tabSelected="1" topLeftCell="A16" zoomScale="90" zoomScaleNormal="90" workbookViewId="0">
      <selection activeCell="S34" sqref="S34"/>
    </sheetView>
  </sheetViews>
  <sheetFormatPr defaultRowHeight="15" x14ac:dyDescent="0.25"/>
  <cols>
    <col min="1" max="1" width="35.42578125" customWidth="1"/>
    <col min="2" max="4" width="13.42578125" bestFit="1" customWidth="1"/>
    <col min="5" max="12" width="13.42578125" hidden="1" customWidth="1"/>
    <col min="13" max="13" width="14.7109375" hidden="1" customWidth="1"/>
    <col min="14" max="14" width="14.7109375" bestFit="1" customWidth="1"/>
  </cols>
  <sheetData>
    <row r="4" spans="1:14" ht="15" customHeight="1" x14ac:dyDescent="0.25">
      <c r="A4" s="21"/>
      <c r="B4" s="21"/>
      <c r="C4" s="21"/>
      <c r="D4" s="21"/>
      <c r="E4" s="21"/>
    </row>
    <row r="5" spans="1:14" ht="15" customHeigh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 customHeight="1" thickBot="1" x14ac:dyDescent="0.3">
      <c r="A6" s="22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3" t="s">
        <v>34</v>
      </c>
      <c r="B9" s="20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 ht="15" customHeight="1" x14ac:dyDescent="0.25">
      <c r="A10" s="15" t="s">
        <v>14</v>
      </c>
      <c r="B10" s="17">
        <v>411273.21</v>
      </c>
      <c r="C10" s="19">
        <f>B34</f>
        <v>559344.78000000014</v>
      </c>
      <c r="D10" s="8">
        <f t="shared" ref="D10:M10" si="0">C34</f>
        <v>675139.89000000013</v>
      </c>
      <c r="E10" s="8">
        <f t="shared" si="0"/>
        <v>796689.59</v>
      </c>
      <c r="F10" s="8">
        <f t="shared" si="0"/>
        <v>796689.59</v>
      </c>
      <c r="G10" s="8">
        <f t="shared" si="0"/>
        <v>796689.59</v>
      </c>
      <c r="H10" s="8">
        <f t="shared" si="0"/>
        <v>796689.59</v>
      </c>
      <c r="I10" s="8">
        <f t="shared" si="0"/>
        <v>796689.59</v>
      </c>
      <c r="J10" s="8">
        <f t="shared" si="0"/>
        <v>796689.59</v>
      </c>
      <c r="K10" s="8">
        <f t="shared" si="0"/>
        <v>796689.59</v>
      </c>
      <c r="L10" s="8">
        <f t="shared" si="0"/>
        <v>796689.59</v>
      </c>
      <c r="M10" s="8">
        <f t="shared" si="0"/>
        <v>796689.59</v>
      </c>
      <c r="N10" s="9">
        <v>0</v>
      </c>
    </row>
    <row r="11" spans="1:14" ht="9.75" customHeight="1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5" customHeight="1" x14ac:dyDescent="0.25">
      <c r="A12" s="5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 x14ac:dyDescent="0.25">
      <c r="A13" s="15" t="s">
        <v>16</v>
      </c>
      <c r="B13" s="17">
        <v>1000716</v>
      </c>
      <c r="C13" s="17">
        <v>1000716</v>
      </c>
      <c r="D13" s="17">
        <v>1000716</v>
      </c>
      <c r="E13" s="17"/>
      <c r="F13" s="25"/>
      <c r="G13" s="17"/>
      <c r="H13" s="17"/>
      <c r="I13" s="17"/>
      <c r="J13" s="17"/>
      <c r="K13" s="17"/>
      <c r="L13" s="17"/>
      <c r="M13" s="17"/>
      <c r="N13" s="12">
        <f>SUM(B13:M13)</f>
        <v>3002148</v>
      </c>
    </row>
    <row r="14" spans="1:14" ht="15" customHeight="1" x14ac:dyDescent="0.25">
      <c r="A14" s="15" t="s">
        <v>17</v>
      </c>
      <c r="B14" s="18">
        <v>722.41</v>
      </c>
      <c r="C14" s="18">
        <v>589.08000000000004</v>
      </c>
      <c r="D14" s="18">
        <v>690.07</v>
      </c>
      <c r="E14" s="18"/>
      <c r="F14" s="26"/>
      <c r="G14" s="18"/>
      <c r="H14" s="18"/>
      <c r="I14" s="18"/>
      <c r="J14" s="18"/>
      <c r="K14" s="17"/>
      <c r="L14" s="18"/>
      <c r="M14" s="18"/>
      <c r="N14" s="12">
        <f t="shared" ref="N14:N15" si="1">SUM(B14:M14)</f>
        <v>2001.56</v>
      </c>
    </row>
    <row r="15" spans="1:14" ht="15" customHeight="1" x14ac:dyDescent="0.25">
      <c r="A15" s="15" t="s">
        <v>18</v>
      </c>
      <c r="B15" s="23"/>
      <c r="C15" s="24"/>
      <c r="D15" s="23"/>
      <c r="E15" s="23"/>
      <c r="F15" s="8"/>
      <c r="G15" s="8"/>
      <c r="H15" s="8"/>
      <c r="I15" s="8"/>
      <c r="J15" s="8"/>
      <c r="K15" s="8"/>
      <c r="L15" s="8"/>
      <c r="M15" s="8"/>
      <c r="N15" s="12">
        <f t="shared" si="1"/>
        <v>0</v>
      </c>
    </row>
    <row r="16" spans="1:14" ht="15" customHeight="1" x14ac:dyDescent="0.25">
      <c r="A16" s="6" t="s">
        <v>13</v>
      </c>
      <c r="B16" s="16">
        <f>SUM(B13:B15)</f>
        <v>1001438.41</v>
      </c>
      <c r="C16" s="16">
        <f t="shared" ref="C16:M16" si="2">SUM(C13:C15)</f>
        <v>1001305.08</v>
      </c>
      <c r="D16" s="16">
        <f t="shared" si="2"/>
        <v>1001406.07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9">
        <f>SUM(N13:N15)</f>
        <v>3004149.56</v>
      </c>
    </row>
    <row r="17" spans="1:14" ht="9.75" customHeight="1" x14ac:dyDescent="0.25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customHeight="1" x14ac:dyDescent="0.25">
      <c r="A18" s="5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 x14ac:dyDescent="0.25">
      <c r="A19" s="6" t="s">
        <v>20</v>
      </c>
      <c r="B19" s="14">
        <f>SUM(B20:B23)</f>
        <v>277494.54000000004</v>
      </c>
      <c r="C19" s="14">
        <f t="shared" ref="C19:M19" si="3">SUM(C20:C23)</f>
        <v>258506.88</v>
      </c>
      <c r="D19" s="14">
        <f t="shared" si="3"/>
        <v>269292.79999999999</v>
      </c>
      <c r="E19" s="14">
        <f>SUM(E20:E23)</f>
        <v>0</v>
      </c>
      <c r="F19" s="14">
        <f t="shared" si="3"/>
        <v>0</v>
      </c>
      <c r="G19" s="14">
        <f>SUM(G20:G23)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9">
        <f>SUM(B19:M19)</f>
        <v>805294.22</v>
      </c>
    </row>
    <row r="20" spans="1:14" ht="15" customHeight="1" x14ac:dyDescent="0.25">
      <c r="A20" s="15" t="s">
        <v>21</v>
      </c>
      <c r="B20" s="17">
        <v>249032.2</v>
      </c>
      <c r="C20" s="17">
        <v>233871.04</v>
      </c>
      <c r="D20" s="17">
        <v>254569.92</v>
      </c>
      <c r="E20" s="25"/>
      <c r="F20" s="17"/>
      <c r="G20" s="17"/>
      <c r="H20" s="17"/>
      <c r="I20" s="17"/>
      <c r="J20" s="17"/>
      <c r="K20" s="17"/>
      <c r="L20" s="17"/>
      <c r="M20" s="17"/>
      <c r="N20" s="12">
        <f t="shared" ref="N20:N33" si="4">SUM(B20:M20)</f>
        <v>737473.16</v>
      </c>
    </row>
    <row r="21" spans="1:14" ht="15" customHeight="1" x14ac:dyDescent="0.25">
      <c r="A21" s="15" t="s">
        <v>22</v>
      </c>
      <c r="B21" s="17">
        <v>9541.35</v>
      </c>
      <c r="C21" s="18">
        <v>532.65</v>
      </c>
      <c r="D21" s="17">
        <v>1543.93</v>
      </c>
      <c r="E21" s="25"/>
      <c r="F21" s="17"/>
      <c r="G21" s="18"/>
      <c r="H21" s="17"/>
      <c r="I21" s="18"/>
      <c r="J21" s="17"/>
      <c r="K21" s="17"/>
      <c r="L21" s="17"/>
      <c r="M21" s="17"/>
      <c r="N21" s="12">
        <f t="shared" si="4"/>
        <v>11617.93</v>
      </c>
    </row>
    <row r="22" spans="1:14" ht="15" customHeight="1" x14ac:dyDescent="0.25">
      <c r="A22" s="15" t="s">
        <v>23</v>
      </c>
      <c r="B22" s="17">
        <v>18920.990000000002</v>
      </c>
      <c r="C22" s="17">
        <v>24103.19</v>
      </c>
      <c r="D22" s="17">
        <v>13178.95</v>
      </c>
      <c r="E22" s="25"/>
      <c r="F22" s="17"/>
      <c r="G22" s="17"/>
      <c r="H22" s="17"/>
      <c r="I22" s="17"/>
      <c r="J22" s="17"/>
      <c r="K22" s="17"/>
      <c r="L22" s="17"/>
      <c r="M22" s="17"/>
      <c r="N22" s="12">
        <f t="shared" si="4"/>
        <v>56203.130000000005</v>
      </c>
    </row>
    <row r="23" spans="1:14" ht="15" customHeight="1" x14ac:dyDescent="0.25">
      <c r="A23" s="15" t="s">
        <v>24</v>
      </c>
      <c r="B23" s="18">
        <v>0</v>
      </c>
      <c r="C23" s="18">
        <v>0</v>
      </c>
      <c r="D23" s="18">
        <v>0</v>
      </c>
      <c r="E23" s="26"/>
      <c r="F23" s="18"/>
      <c r="G23" s="18"/>
      <c r="H23" s="18"/>
      <c r="I23" s="18"/>
      <c r="J23" s="18"/>
      <c r="K23" s="18"/>
      <c r="L23" s="18"/>
      <c r="M23" s="18"/>
      <c r="N23" s="12">
        <f t="shared" si="4"/>
        <v>0</v>
      </c>
    </row>
    <row r="24" spans="1:14" ht="15" customHeight="1" x14ac:dyDescent="0.25">
      <c r="A24" s="15" t="s">
        <v>25</v>
      </c>
      <c r="B24" s="17">
        <v>505197.65</v>
      </c>
      <c r="C24" s="17">
        <v>552532.93000000005</v>
      </c>
      <c r="D24" s="17">
        <v>519304.87</v>
      </c>
      <c r="E24" s="25"/>
      <c r="F24" s="17"/>
      <c r="G24" s="17"/>
      <c r="H24" s="17"/>
      <c r="I24" s="17"/>
      <c r="J24" s="17"/>
      <c r="K24" s="17"/>
      <c r="L24" s="17"/>
      <c r="M24" s="17"/>
      <c r="N24" s="12">
        <f t="shared" si="4"/>
        <v>1577035.4500000002</v>
      </c>
    </row>
    <row r="25" spans="1:14" ht="15" customHeight="1" x14ac:dyDescent="0.25">
      <c r="A25" s="15" t="s">
        <v>26</v>
      </c>
      <c r="B25" s="17">
        <v>36615.589999999997</v>
      </c>
      <c r="C25" s="17">
        <v>38005.86</v>
      </c>
      <c r="D25" s="17">
        <v>56000.75</v>
      </c>
      <c r="E25" s="25"/>
      <c r="F25" s="17"/>
      <c r="G25" s="17"/>
      <c r="H25" s="17"/>
      <c r="I25" s="17"/>
      <c r="J25" s="17"/>
      <c r="K25" s="17"/>
      <c r="L25" s="17"/>
      <c r="M25" s="17"/>
      <c r="N25" s="12">
        <f t="shared" si="4"/>
        <v>130622.2</v>
      </c>
    </row>
    <row r="26" spans="1:14" ht="15" customHeight="1" x14ac:dyDescent="0.25">
      <c r="A26" s="15" t="s">
        <v>27</v>
      </c>
      <c r="B26" s="18">
        <v>759.6</v>
      </c>
      <c r="C26" s="17">
        <v>4485.6000000000004</v>
      </c>
      <c r="D26" s="17">
        <v>5625.88</v>
      </c>
      <c r="E26" s="25"/>
      <c r="F26" s="18"/>
      <c r="G26" s="18"/>
      <c r="H26" s="18"/>
      <c r="I26" s="18"/>
      <c r="J26" s="18"/>
      <c r="K26" s="18"/>
      <c r="L26" s="17"/>
      <c r="M26" s="17"/>
      <c r="N26" s="12">
        <f t="shared" si="4"/>
        <v>10871.080000000002</v>
      </c>
    </row>
    <row r="27" spans="1:14" ht="15" customHeight="1" x14ac:dyDescent="0.25">
      <c r="A27" s="15" t="s">
        <v>28</v>
      </c>
      <c r="B27" s="17">
        <v>2002.73</v>
      </c>
      <c r="C27" s="18">
        <v>0</v>
      </c>
      <c r="D27" s="17">
        <v>1426.98</v>
      </c>
      <c r="E27" s="25"/>
      <c r="F27" s="17"/>
      <c r="G27" s="17"/>
      <c r="H27" s="17"/>
      <c r="I27" s="17"/>
      <c r="J27" s="17"/>
      <c r="K27" s="18"/>
      <c r="L27" s="18"/>
      <c r="M27" s="17"/>
      <c r="N27" s="12">
        <f t="shared" si="4"/>
        <v>3429.71</v>
      </c>
    </row>
    <row r="28" spans="1:14" ht="28.5" customHeight="1" x14ac:dyDescent="0.25">
      <c r="A28" s="15" t="s">
        <v>29</v>
      </c>
      <c r="B28" s="17">
        <v>22415.96</v>
      </c>
      <c r="C28" s="17">
        <v>23507.95</v>
      </c>
      <c r="D28" s="17">
        <v>21869.66</v>
      </c>
      <c r="E28" s="25"/>
      <c r="F28" s="17"/>
      <c r="G28" s="17"/>
      <c r="H28" s="17"/>
      <c r="I28" s="17"/>
      <c r="J28" s="17"/>
      <c r="K28" s="17"/>
      <c r="L28" s="17"/>
      <c r="M28" s="17"/>
      <c r="N28" s="12">
        <f t="shared" si="4"/>
        <v>67793.570000000007</v>
      </c>
    </row>
    <row r="29" spans="1:14" ht="15" customHeight="1" x14ac:dyDescent="0.25">
      <c r="A29" s="15" t="s">
        <v>30</v>
      </c>
      <c r="B29" s="18">
        <v>779.78</v>
      </c>
      <c r="C29" s="18">
        <v>349.04</v>
      </c>
      <c r="D29" s="18">
        <v>361.52</v>
      </c>
      <c r="E29" s="26"/>
      <c r="F29" s="17"/>
      <c r="G29" s="18"/>
      <c r="H29" s="18"/>
      <c r="I29" s="18"/>
      <c r="J29" s="18"/>
      <c r="K29" s="18"/>
      <c r="L29" s="18"/>
      <c r="M29" s="18"/>
      <c r="N29" s="12">
        <f t="shared" si="4"/>
        <v>1490.34</v>
      </c>
    </row>
    <row r="30" spans="1:14" ht="15" customHeight="1" x14ac:dyDescent="0.25">
      <c r="A30" s="28" t="s">
        <v>31</v>
      </c>
      <c r="B30" s="17">
        <v>3791.52</v>
      </c>
      <c r="C30" s="17">
        <v>3812.24</v>
      </c>
      <c r="D30" s="17">
        <v>3675.53</v>
      </c>
      <c r="E30" s="25"/>
      <c r="F30" s="17"/>
      <c r="G30" s="17"/>
      <c r="H30" s="17"/>
      <c r="I30" s="17"/>
      <c r="J30" s="17"/>
      <c r="K30" s="17"/>
      <c r="L30" s="17"/>
      <c r="M30" s="17"/>
      <c r="N30" s="12">
        <f t="shared" si="4"/>
        <v>11279.29</v>
      </c>
    </row>
    <row r="31" spans="1:14" ht="15" customHeight="1" x14ac:dyDescent="0.25">
      <c r="A31" s="30" t="s">
        <v>36</v>
      </c>
      <c r="B31" s="17">
        <v>4309.47</v>
      </c>
      <c r="C31" s="17">
        <v>4309.47</v>
      </c>
      <c r="D31" s="17">
        <v>2298.38</v>
      </c>
      <c r="E31" s="27"/>
      <c r="F31" s="24"/>
      <c r="G31" s="24"/>
      <c r="H31" s="24"/>
      <c r="I31" s="24"/>
      <c r="J31" s="24"/>
      <c r="K31" s="24"/>
      <c r="L31" s="24"/>
      <c r="M31" s="24"/>
      <c r="N31" s="12"/>
    </row>
    <row r="32" spans="1:14" ht="15" customHeight="1" x14ac:dyDescent="0.25">
      <c r="A32" s="29" t="s">
        <v>13</v>
      </c>
      <c r="B32" s="16">
        <f>SUM(B19+B24+B25+B26+B27+B28+B29+B30+B31)</f>
        <v>853366.84</v>
      </c>
      <c r="C32" s="16">
        <f t="shared" ref="C32:M32" si="5">SUM(C19+C24+C25+C26+C27+C28+C29+C30+C31)</f>
        <v>885509.97</v>
      </c>
      <c r="D32" s="16">
        <f t="shared" si="5"/>
        <v>879856.37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9">
        <f t="shared" si="4"/>
        <v>2618733.1800000002</v>
      </c>
    </row>
    <row r="33" spans="1:14" ht="15" customHeight="1" x14ac:dyDescent="0.25">
      <c r="A33" s="6" t="s">
        <v>32</v>
      </c>
      <c r="B33" s="9">
        <f>B16-B32</f>
        <v>148071.57000000007</v>
      </c>
      <c r="C33" s="9">
        <f t="shared" ref="C33:M33" si="6">C16-C32</f>
        <v>115795.10999999999</v>
      </c>
      <c r="D33" s="9">
        <f t="shared" si="6"/>
        <v>121549.69999999995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4"/>
        <v>385416.38</v>
      </c>
    </row>
    <row r="34" spans="1:14" ht="29.25" customHeight="1" x14ac:dyDescent="0.25">
      <c r="A34" s="6" t="s">
        <v>33</v>
      </c>
      <c r="B34" s="9">
        <f>B10+B16-B32</f>
        <v>559344.78000000014</v>
      </c>
      <c r="C34" s="9">
        <f t="shared" ref="C34:M34" si="7">C10+C16-C32</f>
        <v>675139.89000000013</v>
      </c>
      <c r="D34" s="9">
        <f t="shared" si="7"/>
        <v>796689.59</v>
      </c>
      <c r="E34" s="9">
        <f t="shared" si="7"/>
        <v>796689.59</v>
      </c>
      <c r="F34" s="9">
        <f t="shared" si="7"/>
        <v>796689.59</v>
      </c>
      <c r="G34" s="9">
        <f t="shared" si="7"/>
        <v>796689.59</v>
      </c>
      <c r="H34" s="9">
        <f t="shared" si="7"/>
        <v>796689.59</v>
      </c>
      <c r="I34" s="9">
        <f t="shared" si="7"/>
        <v>796689.59</v>
      </c>
      <c r="J34" s="9">
        <f t="shared" si="7"/>
        <v>796689.59</v>
      </c>
      <c r="K34" s="9">
        <f t="shared" si="7"/>
        <v>796689.59</v>
      </c>
      <c r="L34" s="9">
        <f t="shared" si="7"/>
        <v>796689.59</v>
      </c>
      <c r="M34" s="9">
        <f t="shared" si="7"/>
        <v>796689.59</v>
      </c>
      <c r="N34" s="9"/>
    </row>
    <row r="35" spans="1:14" ht="15" customHeight="1" x14ac:dyDescent="0.25">
      <c r="A35" s="2"/>
    </row>
  </sheetData>
  <mergeCells count="3">
    <mergeCell ref="A4:E4"/>
    <mergeCell ref="A5:N5"/>
    <mergeCell ref="A6:N6"/>
  </mergeCells>
  <pageMargins left="0.78740157499999996" right="0.78740157499999996" top="0.984251969" bottom="0.984251969" header="0.4921259845" footer="0.4921259845"/>
  <ignoredErrors>
    <ignoredError sqref="G19:M19 B19 E19:F19 C19:D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Camila</cp:lastModifiedBy>
  <dcterms:created xsi:type="dcterms:W3CDTF">2020-05-11T20:13:26Z</dcterms:created>
  <dcterms:modified xsi:type="dcterms:W3CDTF">2020-05-14T18:30:28Z</dcterms:modified>
</cp:coreProperties>
</file>