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8" activeTab="0"/>
  </bookViews>
  <sheets>
    <sheet name="2022" sheetId="1" r:id="rId1"/>
  </sheets>
  <definedNames>
    <definedName name="_xlnm.Print_Area" localSheetId="0">'2022'!$A$1:$R$143</definedName>
  </definedNames>
  <calcPr fullCalcOnLoad="1"/>
</workbook>
</file>

<file path=xl/sharedStrings.xml><?xml version="1.0" encoding="utf-8"?>
<sst xmlns="http://schemas.openxmlformats.org/spreadsheetml/2006/main" count="272" uniqueCount="225">
  <si>
    <t>Total</t>
  </si>
  <si>
    <t>Serviços de Auditoria</t>
  </si>
  <si>
    <t>Serviços de Radiologia</t>
  </si>
  <si>
    <t>Serviços de Lavanderia</t>
  </si>
  <si>
    <t>Data da Contratação</t>
  </si>
  <si>
    <t>Data do Aditivo</t>
  </si>
  <si>
    <t>Nome do Fornecedor</t>
  </si>
  <si>
    <t>Objeto do Contrato</t>
  </si>
  <si>
    <t>05.09.2011</t>
  </si>
  <si>
    <t>xxxxxxxxxx</t>
  </si>
  <si>
    <t>Auditoria Contábil</t>
  </si>
  <si>
    <t>15.02.2010</t>
  </si>
  <si>
    <t>11.04.2011</t>
  </si>
  <si>
    <t>Serviço de assesssoria e proteção radiológica</t>
  </si>
  <si>
    <t>02.12.2009</t>
  </si>
  <si>
    <t>01.03.2010</t>
  </si>
  <si>
    <t>Serviços Médicos</t>
  </si>
  <si>
    <t>03.03.2010</t>
  </si>
  <si>
    <t>04.03.2010</t>
  </si>
  <si>
    <t>Reprodução de Documentos</t>
  </si>
  <si>
    <t>Telecomunições e Internet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</si>
  <si>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</si>
  <si>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</si>
  <si>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</si>
  <si>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</si>
  <si>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</si>
  <si>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</si>
  <si>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</si>
  <si>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</si>
  <si>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Despesas com Reprodução de Documentos e locação de equipamentos</t>
  </si>
  <si>
    <t>Serviços de Coleta de Lixo Hospitalar</t>
  </si>
  <si>
    <t>Serviços de Exames Laboratoriais</t>
  </si>
  <si>
    <t>15.02.2009</t>
  </si>
  <si>
    <t>11.04.2010</t>
  </si>
  <si>
    <t>Serviços de Reprodução de Documentos</t>
  </si>
  <si>
    <t>Lavagem e desinfecção de roupas</t>
  </si>
  <si>
    <t>Serviços de Locações Diversas</t>
  </si>
  <si>
    <t>Seguros</t>
  </si>
  <si>
    <t>Gases Medicinais</t>
  </si>
  <si>
    <t>Fornecimento de gases e cessão de equipamentos.</t>
  </si>
  <si>
    <t>CNPJ</t>
  </si>
  <si>
    <t xml:space="preserve">TOTAL GERAL </t>
  </si>
  <si>
    <t xml:space="preserve">Fábio Antonio Obici  -  Diretor Presidente        Assinatura: ______________________________   </t>
  </si>
  <si>
    <t>Plano de hospedagem Web</t>
  </si>
  <si>
    <t>ICONECTA Informática LTDA</t>
  </si>
  <si>
    <t>07.567.567/0001-93</t>
  </si>
  <si>
    <t>W</t>
  </si>
  <si>
    <t>Instalação e Implantação, atualização e suporte de gestão de recursos humanos</t>
  </si>
  <si>
    <t>01.958.002/0001-50</t>
  </si>
  <si>
    <t>03.693.940/0001-00</t>
  </si>
  <si>
    <t>Licença de uso de software</t>
  </si>
  <si>
    <t>PIESCO - ESTETICA , AUDITORIA E PERICIAS LTDA</t>
  </si>
  <si>
    <t>04.634.477/0001-80</t>
  </si>
  <si>
    <t>50.429.810/0001-36</t>
  </si>
  <si>
    <t>Telefone</t>
  </si>
  <si>
    <t>Internet</t>
  </si>
  <si>
    <t>Serviços de Processamento de Dados/Software</t>
  </si>
  <si>
    <t>CLINICA DE DIAGNOSTICO POR IMAGEM M &amp; M LTDA</t>
  </si>
  <si>
    <t>Realização de ultrassonografia geral e procedimentos invasivos guiados por ultrassom</t>
  </si>
  <si>
    <t>07.658.643/0001-76</t>
  </si>
  <si>
    <t>Prestação de servicos de transporte VOIP, consistente na disponibilidade do transporte de sinal telefônico e de internet para transmissão e recepção</t>
  </si>
  <si>
    <t>19.634.343/0001-36</t>
  </si>
  <si>
    <t>prestação de servicços médicos  especializados de Endocrinologia</t>
  </si>
  <si>
    <t>ANGELLA &amp; ROCHA LTDA</t>
  </si>
  <si>
    <t>66.873.332/0001-99</t>
  </si>
  <si>
    <t>QUALYCARE SERVICOS EM SAUDE LTDA</t>
  </si>
  <si>
    <t>NORIMAR HERNANDES DIAS</t>
  </si>
  <si>
    <t>Prestação de serviços médicos especializados em Otorrinolaringologia</t>
  </si>
  <si>
    <t>Seguro Predial</t>
  </si>
  <si>
    <t>30.413.406/0001-67</t>
  </si>
  <si>
    <t>30.693.755/0001-80</t>
  </si>
  <si>
    <t>30.778.650/0001-23</t>
  </si>
  <si>
    <t>Prestação de serviço de controle de acesso - portaria</t>
  </si>
  <si>
    <t>Prestação de Serviços de Exames de Laboratório de Análises clínicas</t>
  </si>
  <si>
    <t>Prestação de Serviços Médicos Especializados de Dermatologia</t>
  </si>
  <si>
    <t>Prestação de serviços especializados em Endoscopia Digestiva Alta e Colonoscopia Diagnóstica</t>
  </si>
  <si>
    <t>24.968.314/0001-40</t>
  </si>
  <si>
    <t>ANTONIO CARLOS MARÃO</t>
  </si>
  <si>
    <t>30.727.799/0001-83</t>
  </si>
  <si>
    <t>CARLOS EDUARDO MENDONÇA DA ROCHA E CIA LTDA</t>
  </si>
  <si>
    <t>Prestação de serviços médicos especializados em Nefrologia</t>
  </si>
  <si>
    <t>11.643.091/0001-08</t>
  </si>
  <si>
    <t>INSTITUTO DE PATOLOGIA DE ARAÇATUBA LTDA</t>
  </si>
  <si>
    <t>51.106.110/0001-73</t>
  </si>
  <si>
    <t>Prestação de serviços médicos especializados em Anatomopatologia e Citopatologia</t>
  </si>
  <si>
    <t>PROMED SANTA ANGELA COMERCIO E REMOÇÕES LTDA</t>
  </si>
  <si>
    <t>Contrato de locação de veículo</t>
  </si>
  <si>
    <t>67.407.882/0001-85</t>
  </si>
  <si>
    <t>Prestação de serviços médicos especializados em ortopedia</t>
  </si>
  <si>
    <t>30.073.266/0001-83</t>
  </si>
  <si>
    <t>10.883.685/0001-15</t>
  </si>
  <si>
    <t>Serviços de Segurança</t>
  </si>
  <si>
    <t>JANEIRO</t>
  </si>
  <si>
    <t>FEVEREIRO</t>
  </si>
  <si>
    <t>MARÇO</t>
  </si>
  <si>
    <t>ABRIL</t>
  </si>
  <si>
    <t>06.272.575/0077-48</t>
  </si>
  <si>
    <t>Prestação de serviços médicos especializados em Neurologia</t>
  </si>
  <si>
    <t>32.367.376/0001-25</t>
  </si>
  <si>
    <t>Prestação de serviços médicos especializados de Cirurgia Vascular</t>
  </si>
  <si>
    <t>Prestação de serviços médicos especializados de Neurologia</t>
  </si>
  <si>
    <t>13.664.994/0001-92</t>
  </si>
  <si>
    <t>Prestação de serviços médicos especializados de Pneumologia</t>
  </si>
  <si>
    <t>32.786.058/0001-07</t>
  </si>
  <si>
    <t>Prestação de serviços médicos especializados de Cirurgia Plástica</t>
  </si>
  <si>
    <t>32.396.642/0001-48</t>
  </si>
  <si>
    <t>11.510.215/0001-79</t>
  </si>
  <si>
    <t>Prestação de serviços de radiologia e diagnósticos por imagem</t>
  </si>
  <si>
    <t>22.688.290/0001-40</t>
  </si>
  <si>
    <t>GUIZZO CONTROLE DE VETORES E PRAGAS EIRELI EPP</t>
  </si>
  <si>
    <t>Serviços na área Controle de Vetores,
Pragas, Limpeza e Higienização de Caixas d' Água</t>
  </si>
  <si>
    <t>30.114.514/0001-39</t>
  </si>
  <si>
    <t>15.834.731/0001-00</t>
  </si>
  <si>
    <t>Prestação de Serviços Médicos Especializados de Gastroenterologia, Endoscopia Digestiva Alta e Colonoscopia</t>
  </si>
  <si>
    <t>21.943.385/0001-09</t>
  </si>
  <si>
    <t>Prestação de Serviços Médicos Especializados em Alergologia e Imunologia</t>
  </si>
  <si>
    <t>30.246.468/0001-21</t>
  </si>
  <si>
    <t>61.573.796/0001-66</t>
  </si>
  <si>
    <t>Prestação de Serviços Médicos Especializados de Gastroenterologia</t>
  </si>
  <si>
    <t>33.588.707/0001-10</t>
  </si>
  <si>
    <t>Serviços de Dedetização</t>
  </si>
  <si>
    <t>Coleta, Transporte, Tratamento e Disposição Final dos Resíduos Hospitalares</t>
  </si>
  <si>
    <t>07.474.132/0001-02</t>
  </si>
  <si>
    <t>MAGOLBO MEDICINA INTEGRADA LTDA</t>
  </si>
  <si>
    <t>Prestação de serviços médicos especializados de Dermatologia</t>
  </si>
  <si>
    <t>35.610.119/0001-60</t>
  </si>
  <si>
    <t>LGA SERVIÇOS MÉDICOS S/S LTDA</t>
  </si>
  <si>
    <t>Prestação de serviços médicos especializados de Ortopedia</t>
  </si>
  <si>
    <t>28.110.950/0001-98</t>
  </si>
  <si>
    <t>Prestação de serviços médicos especializados de Cardiologia</t>
  </si>
  <si>
    <t>EDSON RICARDO EIDI TAKAGI</t>
  </si>
  <si>
    <t>Prestação de serviços
médicos especializados de Urologia</t>
  </si>
  <si>
    <t>35.740.343/0001-77</t>
  </si>
  <si>
    <t>Serviços de Matriciamento</t>
  </si>
  <si>
    <t>Serviços médicos para desenvolvimento e manutenção do projeto para matriciamento</t>
  </si>
  <si>
    <t>00.152.246/0001-89</t>
  </si>
  <si>
    <t>SYSPEC INFORMATICA</t>
  </si>
  <si>
    <t>ROSA E SECCO MALAGUTTE SERVIÇO</t>
  </si>
  <si>
    <t>MAZZUCCA E FIORINI SERVICOS DE SAUDE</t>
  </si>
  <si>
    <t>24.326.677/0001-82</t>
  </si>
  <si>
    <t>36.440.656/0001-72</t>
  </si>
  <si>
    <t>Licenciamento de Programa de computador e a prestação de serviços de suporte técnico</t>
  </si>
  <si>
    <t>67.220.871/0001-91</t>
  </si>
  <si>
    <t>HIDROQUIMICA LABORATORIO E SERVIÇOS DE CONTROLE DE QUALIDADE DE AGUAS LTDA</t>
  </si>
  <si>
    <t>Serviços laboratoriais de Controle de Agua de Abastecimento</t>
  </si>
  <si>
    <t>10.613.946/0001-87</t>
  </si>
  <si>
    <t>Administração e monitoramento d Banco de Dados Oracle</t>
  </si>
  <si>
    <t>05.978.864/0001-04</t>
  </si>
  <si>
    <t>Serviços Gerais</t>
  </si>
  <si>
    <t xml:space="preserve">Prestação de serviços no ramo de alimentação </t>
  </si>
  <si>
    <t>Benefício</t>
  </si>
  <si>
    <t>MM CLINICA VACULAR E MEDICINA INTENSIVA LTDA</t>
  </si>
  <si>
    <t>37.737.349/0001-10</t>
  </si>
  <si>
    <t>BIONEXO DO BRASIL SOLUÇÕES DIGITAIS EIRELI</t>
  </si>
  <si>
    <t>04.069.709/0001-02</t>
  </si>
  <si>
    <t>Licenciamento de uso das soluções digitais</t>
  </si>
  <si>
    <t>AGUINALDO LONGO FILHO</t>
  </si>
  <si>
    <t>CAETANO OFTALMOLOGIA LTDA</t>
  </si>
  <si>
    <t>CENTRO MÉDICO CERQUEIRA CESAR LTDA ME</t>
  </si>
  <si>
    <t>Prestação de serviços médicos especializados de Facoemulsificação com implante de lente intraocular dobrável (cirurgia de catarata), Capsulotomia Yag Laser e Pterígio</t>
  </si>
  <si>
    <t>J BARROS CLINICA MEDICA LTDA</t>
  </si>
  <si>
    <t>LOCALMED DIAGNÓSTICOS MÉDICOS LTDA</t>
  </si>
  <si>
    <t>SAUDE MED SERVIÇOS MÉDICOS LTDA</t>
  </si>
  <si>
    <t>30.303.031/0001-82</t>
  </si>
  <si>
    <t>CS SOLUÇÕES EM SOFTWARE DE GESTÃO EMPRESARIAL LTDA</t>
  </si>
  <si>
    <t>E - PEOPLE SOLUÇÕES LTDA</t>
  </si>
  <si>
    <t>GVTECH SOLUÇÕES EM TECNOLOGIA DA INFORMAÇÃO LTDA</t>
  </si>
  <si>
    <t>DA MATTA &amp; GRADELLA SERVIÇOS MÉDICOS LTDA</t>
  </si>
  <si>
    <t>FALBO SERVIÇOS MÉDICOS LTDA</t>
  </si>
  <si>
    <t>FELIPE GRIZZO</t>
  </si>
  <si>
    <t>MARTINS DOS ANJOS SERVIÇOS MÉDICOS LTDA</t>
  </si>
  <si>
    <t>TALITA JACON CEZARE</t>
  </si>
  <si>
    <t>TALLES BAZEIA LIMA</t>
  </si>
  <si>
    <t>INSTITUTO S. ROUCOURT LTDA</t>
  </si>
  <si>
    <t>SAPRA LANDAUER SERV. DE ASSESSORIA E PROT. RADIOLOGICA LTDA</t>
  </si>
  <si>
    <t>LAVEBRAS GESTÃO DE TEXTEIS S.A.</t>
  </si>
  <si>
    <t>MONTE AZUL ENGENHARIA AMBIENTAL LTDA</t>
  </si>
  <si>
    <t>RODRIGUES E ROSSETO SOCIEDADE DE ADVOGADOS</t>
  </si>
  <si>
    <t>SERVIÇOS ADVOCATÍCIOS</t>
  </si>
  <si>
    <t>DALTONY CARLOS TAVARES CAETANO MUNHOZ - ME</t>
  </si>
  <si>
    <t>ALLIANZ SEGUROS S.A.</t>
  </si>
  <si>
    <t>08.999.057/0001-58</t>
  </si>
  <si>
    <t>Prestação de serviços de assessoria jurídica</t>
  </si>
  <si>
    <t>ACS AUDITORIA E CONSULTORIA CONTÁBIL ME</t>
  </si>
  <si>
    <t>LGF FONSECA SERVIÇOS MÉDICOS</t>
  </si>
  <si>
    <t>LABORATÓRIO DOMINGUES CRUZ</t>
  </si>
  <si>
    <t>NATALINO PEREIRA BRITO</t>
  </si>
  <si>
    <t>Prestação de serviços médicos especializados em Anestesiologia</t>
  </si>
  <si>
    <t>Locação de aparelho oftalmológico (facoemulsificador, microscópio
cirúrgico e biômetro) para realização de cirurgias de cataratas.</t>
  </si>
  <si>
    <t>R.R. FERREIRA CONTABILIDADE EIRELI</t>
  </si>
  <si>
    <t>Prestação de serviços Técnicos de Contabilidade</t>
  </si>
  <si>
    <t>14.977.378/0001-54</t>
  </si>
  <si>
    <t>TECHNOLASER CARTUCHOS LTDA</t>
  </si>
  <si>
    <t>47.758.743/0001-99</t>
  </si>
  <si>
    <t>NUCLEO FISCAL CONTABILIDADE E COSNULTORIA TRIBUTÁRIA EIRELI</t>
  </si>
  <si>
    <t>Auditoria  SPED contábil</t>
  </si>
  <si>
    <t>13.797.961/0001-10</t>
  </si>
  <si>
    <t>Prestação de serviços médicos especializados de responsável técnico do ambulatório médico de especialidades de Botucatu.</t>
  </si>
  <si>
    <t>35.740.343/0001-76</t>
  </si>
  <si>
    <t>RIELLO E SHIROMA CLINICA MÉDICA LTDA</t>
  </si>
  <si>
    <t>43.925.831/0001-87</t>
  </si>
  <si>
    <t>SOFTMATIC SISTEMAS AUTOMÁTICOS DE INFORMÁTICA LTDA</t>
  </si>
  <si>
    <t>Suporte tecnico em informatica, inclusive instalacao, configuracao e manutencao de programas de computacao e banco de dados.</t>
  </si>
  <si>
    <t>58.119.371/0002-58</t>
  </si>
  <si>
    <t>Contabil</t>
  </si>
  <si>
    <t>CARTÃO B E N BENEFICIOS E SERVIÇOS S.A.</t>
  </si>
  <si>
    <t>30.798.783/0001-61</t>
  </si>
  <si>
    <t>TECNOMEGA TECNOLOGIA DA INFORMACAO LTDA</t>
  </si>
  <si>
    <t>TIME CLOUD TECNOLOGIA LTDA</t>
  </si>
  <si>
    <t>36.172.511/0001-38</t>
  </si>
  <si>
    <t>07.495.754/0001-09</t>
  </si>
  <si>
    <t>Contrato de locação de equipamentos para suporte (SERVIDOR TIME CLOUD SIP,MESA TELEFONISTA,GRAVAÇÃO FULL,GATEWAY 32 FXS ( Ramais analógicos),HEADSET USB.</t>
  </si>
  <si>
    <t>RELAÇÃO DE CONTRATOS EXECUTADOS EM 2022</t>
  </si>
  <si>
    <t>CLINICA MÉDICA ORNELLAS EIRELI</t>
  </si>
  <si>
    <t>Serviços de Segurança e medicina do trabalho</t>
  </si>
  <si>
    <t>SST ASSESSORIA E GESTÃO EM SEGURANÇA E SAÚDE DO TRABALHO LTDA</t>
  </si>
  <si>
    <t>Uniformes</t>
  </si>
  <si>
    <t>LIMA E PERIM CONFECÇÕES LTDA</t>
  </si>
  <si>
    <t>MB MARCORDES GASTROENTEROLOGIA</t>
  </si>
  <si>
    <t>Valor da Despesa no Exercício (2022)</t>
  </si>
  <si>
    <t>CLINICA MEDICA ORNELLAS EIRELI - MATRICIAMENTO</t>
  </si>
  <si>
    <t>22.688.290/0001-39</t>
  </si>
  <si>
    <t>JOSE DO VALE ARAUJO - ME</t>
  </si>
  <si>
    <t>Fornecimento de materiais</t>
  </si>
  <si>
    <t>J. A. MEDEIROS MATERIAIS HOSPITALARES LTDA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</si>
</sst>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;@"/>
    <numFmt numFmtId="179" formatCode="[$-416]dddd\,\ d&quot; de &quot;mmmm&quot; de &quot;yyyy"/>
    <numFmt numFmtId="180" formatCode="&quot;R$&quot;\ #,##0.00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??_);_(@_)"/>
    <numFmt numFmtId="186" formatCode="_-[$R$-416]\ * #,##0.00_-;\-[$R$-416]\ * #,##0.00_-;_-[$R$-416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u val="single"/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21" fillId="0" borderId="10" xfId="0" applyFont="1" applyFill="1" applyBorder="1" applyAlignment="1">
      <alignment wrapText="1"/>
    </xf>
    <xf numFmtId="0" fontId="22" fillId="0" borderId="0" xfId="51" applyFont="1" applyFill="1" applyAlignment="1">
      <alignment horizontal="left"/>
      <protection/>
    </xf>
    <xf numFmtId="178" fontId="21" fillId="0" borderId="0" xfId="0" applyNumberFormat="1" applyFont="1" applyAlignment="1">
      <alignment wrapText="1"/>
    </xf>
    <xf numFmtId="17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8" fontId="23" fillId="7" borderId="10" xfId="0" applyNumberFormat="1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177" fontId="23" fillId="19" borderId="11" xfId="67" applyFont="1" applyFill="1" applyBorder="1" applyAlignment="1">
      <alignment horizontal="center" vertical="center" wrapText="1"/>
    </xf>
    <xf numFmtId="0" fontId="23" fillId="7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78" fontId="21" fillId="33" borderId="10" xfId="0" applyNumberFormat="1" applyFont="1" applyFill="1" applyBorder="1" applyAlignment="1">
      <alignment wrapText="1"/>
    </xf>
    <xf numFmtId="178" fontId="21" fillId="0" borderId="10" xfId="0" applyNumberFormat="1" applyFont="1" applyBorder="1" applyAlignment="1">
      <alignment wrapText="1"/>
    </xf>
    <xf numFmtId="178" fontId="21" fillId="0" borderId="10" xfId="0" applyNumberFormat="1" applyFont="1" applyFill="1" applyBorder="1" applyAlignment="1">
      <alignment wrapText="1"/>
    </xf>
    <xf numFmtId="178" fontId="21" fillId="7" borderId="10" xfId="0" applyNumberFormat="1" applyFont="1" applyFill="1" applyBorder="1" applyAlignment="1">
      <alignment wrapText="1"/>
    </xf>
    <xf numFmtId="0" fontId="24" fillId="7" borderId="1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178" fontId="21" fillId="7" borderId="12" xfId="0" applyNumberFormat="1" applyFont="1" applyFill="1" applyBorder="1" applyAlignment="1">
      <alignment wrapText="1"/>
    </xf>
    <xf numFmtId="178" fontId="21" fillId="7" borderId="13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178" fontId="21" fillId="0" borderId="14" xfId="0" applyNumberFormat="1" applyFont="1" applyFill="1" applyBorder="1" applyAlignment="1">
      <alignment wrapText="1"/>
    </xf>
    <xf numFmtId="178" fontId="21" fillId="0" borderId="0" xfId="0" applyNumberFormat="1" applyFont="1" applyFill="1" applyBorder="1" applyAlignment="1">
      <alignment wrapText="1"/>
    </xf>
    <xf numFmtId="178" fontId="21" fillId="0" borderId="0" xfId="0" applyNumberFormat="1" applyFont="1" applyFill="1" applyBorder="1" applyAlignment="1">
      <alignment vertical="center" wrapText="1"/>
    </xf>
    <xf numFmtId="178" fontId="21" fillId="0" borderId="15" xfId="0" applyNumberFormat="1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178" fontId="21" fillId="7" borderId="14" xfId="0" applyNumberFormat="1" applyFont="1" applyFill="1" applyBorder="1" applyAlignment="1">
      <alignment wrapText="1"/>
    </xf>
    <xf numFmtId="178" fontId="21" fillId="7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3" fillId="7" borderId="1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3" fillId="7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78" fontId="21" fillId="7" borderId="10" xfId="0" applyNumberFormat="1" applyFont="1" applyFill="1" applyBorder="1" applyAlignment="1">
      <alignment/>
    </xf>
    <xf numFmtId="178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77" fontId="21" fillId="0" borderId="10" xfId="67" applyFont="1" applyFill="1" applyBorder="1" applyAlignment="1">
      <alignment horizontal="center" vertical="center"/>
    </xf>
    <xf numFmtId="178" fontId="21" fillId="0" borderId="10" xfId="0" applyNumberFormat="1" applyFont="1" applyBorder="1" applyAlignment="1">
      <alignment/>
    </xf>
    <xf numFmtId="178" fontId="21" fillId="0" borderId="14" xfId="0" applyNumberFormat="1" applyFont="1" applyBorder="1" applyAlignment="1">
      <alignment wrapText="1"/>
    </xf>
    <xf numFmtId="178" fontId="21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4" fillId="7" borderId="10" xfId="0" applyFont="1" applyFill="1" applyBorder="1" applyAlignment="1">
      <alignment vertical="center" wrapText="1"/>
    </xf>
    <xf numFmtId="0" fontId="24" fillId="7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8" fontId="21" fillId="0" borderId="10" xfId="0" applyNumberFormat="1" applyFont="1" applyFill="1" applyBorder="1" applyAlignment="1">
      <alignment vertical="center" wrapText="1"/>
    </xf>
    <xf numFmtId="178" fontId="21" fillId="7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0" xfId="51" applyFont="1" applyFill="1" applyAlignment="1">
      <alignment horizontal="left" vertical="center"/>
      <protection/>
    </xf>
    <xf numFmtId="0" fontId="21" fillId="0" borderId="0" xfId="0" applyFont="1" applyAlignment="1">
      <alignment vertical="center"/>
    </xf>
    <xf numFmtId="177" fontId="21" fillId="0" borderId="10" xfId="67" applyFont="1" applyFill="1" applyBorder="1" applyAlignment="1">
      <alignment horizontal="center" vertical="center" wrapText="1"/>
    </xf>
    <xf numFmtId="177" fontId="24" fillId="7" borderId="10" xfId="67" applyFont="1" applyFill="1" applyBorder="1" applyAlignment="1">
      <alignment vertical="center" wrapText="1"/>
    </xf>
    <xf numFmtId="177" fontId="24" fillId="0" borderId="0" xfId="67" applyFont="1" applyFill="1" applyBorder="1" applyAlignment="1">
      <alignment vertical="center" wrapText="1"/>
    </xf>
    <xf numFmtId="177" fontId="21" fillId="0" borderId="10" xfId="67" applyFont="1" applyFill="1" applyBorder="1" applyAlignment="1">
      <alignment vertical="center" wrapText="1"/>
    </xf>
    <xf numFmtId="177" fontId="21" fillId="0" borderId="0" xfId="67" applyFont="1" applyFill="1" applyBorder="1" applyAlignment="1">
      <alignment vertical="center" wrapText="1"/>
    </xf>
    <xf numFmtId="177" fontId="24" fillId="7" borderId="10" xfId="67" applyFont="1" applyFill="1" applyBorder="1" applyAlignment="1">
      <alignment horizontal="center" vertical="center" wrapText="1"/>
    </xf>
    <xf numFmtId="177" fontId="24" fillId="0" borderId="0" xfId="67" applyFont="1" applyFill="1" applyBorder="1" applyAlignment="1">
      <alignment horizontal="center" vertical="center" wrapText="1"/>
    </xf>
    <xf numFmtId="177" fontId="21" fillId="0" borderId="10" xfId="67" applyFont="1" applyFill="1" applyBorder="1" applyAlignment="1">
      <alignment vertical="center"/>
    </xf>
    <xf numFmtId="177" fontId="24" fillId="7" borderId="10" xfId="67" applyFont="1" applyFill="1" applyBorder="1" applyAlignment="1">
      <alignment vertical="center"/>
    </xf>
    <xf numFmtId="177" fontId="23" fillId="0" borderId="0" xfId="67" applyFont="1" applyFill="1" applyBorder="1" applyAlignment="1">
      <alignment vertical="center"/>
    </xf>
    <xf numFmtId="177" fontId="21" fillId="34" borderId="10" xfId="67" applyFont="1" applyFill="1" applyBorder="1" applyAlignment="1">
      <alignment vertical="center"/>
    </xf>
    <xf numFmtId="177" fontId="22" fillId="0" borderId="0" xfId="67" applyFont="1" applyAlignment="1">
      <alignment horizontal="left" vertical="center"/>
    </xf>
    <xf numFmtId="177" fontId="21" fillId="0" borderId="0" xfId="67" applyFont="1" applyFill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177" fontId="24" fillId="7" borderId="10" xfId="0" applyNumberFormat="1" applyFont="1" applyFill="1" applyBorder="1" applyAlignment="1">
      <alignment vertical="center" wrapText="1"/>
    </xf>
    <xf numFmtId="177" fontId="21" fillId="0" borderId="10" xfId="0" applyNumberFormat="1" applyFont="1" applyFill="1" applyBorder="1" applyAlignment="1">
      <alignment vertical="center" wrapText="1"/>
    </xf>
    <xf numFmtId="177" fontId="21" fillId="7" borderId="10" xfId="0" applyNumberFormat="1" applyFont="1" applyFill="1" applyBorder="1" applyAlignment="1">
      <alignment vertical="center" wrapText="1"/>
    </xf>
    <xf numFmtId="0" fontId="21" fillId="7" borderId="10" xfId="0" applyNumberFormat="1" applyFont="1" applyFill="1" applyBorder="1" applyAlignment="1">
      <alignment horizontal="left" vertical="center" wrapText="1"/>
    </xf>
    <xf numFmtId="177" fontId="21" fillId="0" borderId="0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177" fontId="24" fillId="0" borderId="0" xfId="0" applyNumberFormat="1" applyFont="1" applyFill="1" applyBorder="1" applyAlignment="1">
      <alignment vertical="center" wrapText="1"/>
    </xf>
    <xf numFmtId="177" fontId="21" fillId="34" borderId="10" xfId="0" applyNumberFormat="1" applyFont="1" applyFill="1" applyBorder="1" applyAlignment="1">
      <alignment vertical="center" wrapText="1"/>
    </xf>
    <xf numFmtId="177" fontId="21" fillId="0" borderId="10" xfId="0" applyNumberFormat="1" applyFont="1" applyFill="1" applyBorder="1" applyAlignment="1">
      <alignment horizontal="left" vertical="center" wrapText="1"/>
    </xf>
    <xf numFmtId="0" fontId="21" fillId="7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left" vertical="center" wrapText="1"/>
    </xf>
    <xf numFmtId="177" fontId="21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left" vertical="center"/>
    </xf>
    <xf numFmtId="0" fontId="21" fillId="7" borderId="10" xfId="0" applyNumberFormat="1" applyFont="1" applyFill="1" applyBorder="1" applyAlignment="1">
      <alignment horizontal="left" vertical="center"/>
    </xf>
    <xf numFmtId="177" fontId="24" fillId="7" borderId="10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horizontal="left" vertical="center"/>
    </xf>
    <xf numFmtId="177" fontId="24" fillId="7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21" fillId="34" borderId="10" xfId="0" applyNumberFormat="1" applyFont="1" applyFill="1" applyBorder="1" applyAlignment="1">
      <alignment horizontal="left" vertical="center" wrapText="1"/>
    </xf>
    <xf numFmtId="177" fontId="21" fillId="34" borderId="10" xfId="67" applyFont="1" applyFill="1" applyBorder="1" applyAlignment="1">
      <alignment horizontal="center" vertical="center" wrapText="1"/>
    </xf>
    <xf numFmtId="177" fontId="21" fillId="34" borderId="10" xfId="67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wrapText="1"/>
    </xf>
    <xf numFmtId="177" fontId="21" fillId="0" borderId="10" xfId="67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49" fontId="46" fillId="0" borderId="10" xfId="0" applyNumberFormat="1" applyFont="1" applyBorder="1" applyAlignment="1">
      <alignment horizontal="left" wrapText="1"/>
    </xf>
    <xf numFmtId="177" fontId="21" fillId="34" borderId="10" xfId="0" applyNumberFormat="1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 wrapText="1"/>
    </xf>
    <xf numFmtId="177" fontId="21" fillId="34" borderId="10" xfId="67" applyFont="1" applyFill="1" applyBorder="1" applyAlignment="1">
      <alignment vertical="center" wrapText="1"/>
    </xf>
    <xf numFmtId="0" fontId="21" fillId="34" borderId="10" xfId="0" applyNumberFormat="1" applyFont="1" applyFill="1" applyBorder="1" applyAlignment="1">
      <alignment horizontal="left" vertical="center"/>
    </xf>
    <xf numFmtId="178" fontId="21" fillId="0" borderId="13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vertical="center" wrapText="1"/>
    </xf>
    <xf numFmtId="177" fontId="21" fillId="0" borderId="13" xfId="67" applyFont="1" applyFill="1" applyBorder="1" applyAlignment="1">
      <alignment horizontal="center" vertical="center" wrapText="1"/>
    </xf>
    <xf numFmtId="177" fontId="22" fillId="0" borderId="0" xfId="67" applyFont="1" applyFill="1" applyAlignment="1">
      <alignment horizontal="left" vertical="center"/>
    </xf>
    <xf numFmtId="0" fontId="24" fillId="34" borderId="13" xfId="0" applyFont="1" applyFill="1" applyBorder="1" applyAlignment="1">
      <alignment vertical="center"/>
    </xf>
    <xf numFmtId="177" fontId="24" fillId="34" borderId="13" xfId="67" applyFont="1" applyFill="1" applyBorder="1" applyAlignment="1">
      <alignment vertical="center"/>
    </xf>
    <xf numFmtId="0" fontId="21" fillId="34" borderId="13" xfId="0" applyFont="1" applyFill="1" applyBorder="1" applyAlignment="1">
      <alignment vertical="center" wrapText="1"/>
    </xf>
    <xf numFmtId="0" fontId="21" fillId="34" borderId="13" xfId="0" applyNumberFormat="1" applyFont="1" applyFill="1" applyBorder="1" applyAlignment="1">
      <alignment horizontal="left" vertical="center"/>
    </xf>
    <xf numFmtId="177" fontId="24" fillId="34" borderId="13" xfId="67" applyFont="1" applyFill="1" applyBorder="1" applyAlignment="1">
      <alignment vertical="center" wrapText="1"/>
    </xf>
    <xf numFmtId="0" fontId="24" fillId="34" borderId="0" xfId="0" applyFont="1" applyFill="1" applyBorder="1" applyAlignment="1">
      <alignment vertical="center"/>
    </xf>
    <xf numFmtId="177" fontId="24" fillId="34" borderId="0" xfId="67" applyFont="1" applyFill="1" applyBorder="1" applyAlignment="1">
      <alignment vertical="center"/>
    </xf>
    <xf numFmtId="0" fontId="21" fillId="34" borderId="0" xfId="0" applyFont="1" applyFill="1" applyBorder="1" applyAlignment="1">
      <alignment vertical="center" wrapText="1"/>
    </xf>
    <xf numFmtId="0" fontId="21" fillId="34" borderId="0" xfId="0" applyNumberFormat="1" applyFont="1" applyFill="1" applyBorder="1" applyAlignment="1">
      <alignment horizontal="left" vertical="center"/>
    </xf>
    <xf numFmtId="177" fontId="24" fillId="34" borderId="0" xfId="67" applyFont="1" applyFill="1" applyBorder="1" applyAlignment="1">
      <alignment vertical="center" wrapText="1"/>
    </xf>
    <xf numFmtId="177" fontId="21" fillId="33" borderId="10" xfId="67" applyFont="1" applyFill="1" applyBorder="1" applyAlignment="1">
      <alignment vertical="center" wrapText="1"/>
    </xf>
    <xf numFmtId="177" fontId="21" fillId="33" borderId="10" xfId="67" applyFont="1" applyFill="1" applyBorder="1" applyAlignment="1">
      <alignment horizontal="center" vertical="center" wrapText="1"/>
    </xf>
    <xf numFmtId="177" fontId="21" fillId="0" borderId="10" xfId="67" applyFont="1" applyFill="1" applyBorder="1" applyAlignment="1">
      <alignment horizontal="right" vertical="center"/>
    </xf>
    <xf numFmtId="177" fontId="21" fillId="0" borderId="10" xfId="67" applyFont="1" applyFill="1" applyBorder="1" applyAlignment="1">
      <alignment horizontal="right" vertical="center" wrapText="1"/>
    </xf>
    <xf numFmtId="177" fontId="24" fillId="7" borderId="10" xfId="67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left" vertical="center" wrapText="1"/>
    </xf>
    <xf numFmtId="177" fontId="21" fillId="33" borderId="10" xfId="67" applyFont="1" applyFill="1" applyBorder="1" applyAlignment="1">
      <alignment horizontal="center" vertical="center"/>
    </xf>
    <xf numFmtId="178" fontId="21" fillId="34" borderId="0" xfId="0" applyNumberFormat="1" applyFont="1" applyFill="1" applyBorder="1" applyAlignment="1">
      <alignment wrapText="1"/>
    </xf>
    <xf numFmtId="2" fontId="21" fillId="33" borderId="10" xfId="0" applyNumberFormat="1" applyFont="1" applyFill="1" applyBorder="1" applyAlignment="1">
      <alignment vertical="center" wrapText="1"/>
    </xf>
    <xf numFmtId="2" fontId="21" fillId="33" borderId="10" xfId="67" applyNumberFormat="1" applyFont="1" applyFill="1" applyBorder="1" applyAlignment="1">
      <alignment horizontal="center" vertical="center"/>
    </xf>
    <xf numFmtId="2" fontId="21" fillId="33" borderId="10" xfId="67" applyNumberFormat="1" applyFont="1" applyFill="1" applyBorder="1" applyAlignment="1">
      <alignment horizontal="right" vertical="center"/>
    </xf>
    <xf numFmtId="0" fontId="23" fillId="34" borderId="10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vertical="center" wrapText="1"/>
    </xf>
    <xf numFmtId="2" fontId="21" fillId="34" borderId="10" xfId="0" applyNumberFormat="1" applyFont="1" applyFill="1" applyBorder="1" applyAlignment="1">
      <alignment vertical="center" wrapText="1"/>
    </xf>
    <xf numFmtId="2" fontId="21" fillId="34" borderId="10" xfId="67" applyNumberFormat="1" applyFont="1" applyFill="1" applyBorder="1" applyAlignment="1">
      <alignment horizontal="center" vertical="center"/>
    </xf>
    <xf numFmtId="2" fontId="21" fillId="34" borderId="10" xfId="67" applyNumberFormat="1" applyFont="1" applyFill="1" applyBorder="1" applyAlignment="1">
      <alignment horizontal="right" vertical="center"/>
    </xf>
    <xf numFmtId="177" fontId="27" fillId="7" borderId="10" xfId="67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 2" xfId="51"/>
    <cellStyle name="Normal 3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3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85725</xdr:rowOff>
    </xdr:from>
    <xdr:to>
      <xdr:col>2</xdr:col>
      <xdr:colOff>1676400</xdr:colOff>
      <xdr:row>5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Z146"/>
  <sheetViews>
    <sheetView showGridLines="0" tabSelected="1" workbookViewId="0" topLeftCell="C1">
      <pane ySplit="7" topLeftCell="A130" activePane="bottomLeft" state="frozen"/>
      <selection pane="topLeft" activeCell="C1" sqref="C1"/>
      <selection pane="bottomLeft" activeCell="D145" sqref="D145"/>
    </sheetView>
  </sheetViews>
  <sheetFormatPr defaultColWidth="9.140625" defaultRowHeight="15"/>
  <cols>
    <col min="1" max="1" width="74.8515625" style="3" hidden="1" customWidth="1"/>
    <col min="2" max="2" width="11.140625" style="4" hidden="1" customWidth="1"/>
    <col min="3" max="3" width="38.00390625" style="53" customWidth="1"/>
    <col min="4" max="6" width="9.140625" style="53" customWidth="1"/>
    <col min="7" max="7" width="10.00390625" style="53" customWidth="1"/>
    <col min="8" max="8" width="9.28125" style="66" customWidth="1"/>
    <col min="9" max="9" width="9.140625" style="66" customWidth="1"/>
    <col min="10" max="15" width="9.28125" style="66" customWidth="1"/>
    <col min="16" max="16" width="33.140625" style="86" hidden="1" customWidth="1"/>
    <col min="17" max="17" width="15.8515625" style="87" hidden="1" customWidth="1"/>
    <col min="18" max="18" width="16.140625" style="88" customWidth="1"/>
    <col min="19" max="19" width="28.00390625" style="5" customWidth="1"/>
    <col min="20" max="16384" width="9.140625" style="5" customWidth="1"/>
  </cols>
  <sheetData>
    <row r="1" ht="11.25"/>
    <row r="2" spans="3:18" ht="11.25">
      <c r="C2" s="132" t="s">
        <v>212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ht="11.25"/>
    <row r="4" ht="11.25"/>
    <row r="5" ht="11.25"/>
    <row r="6" ht="11.25"/>
    <row r="7" spans="3:18" ht="22.5">
      <c r="C7" s="7" t="s">
        <v>6</v>
      </c>
      <c r="D7" s="8" t="s">
        <v>92</v>
      </c>
      <c r="E7" s="8" t="s">
        <v>93</v>
      </c>
      <c r="F7" s="8" t="s">
        <v>94</v>
      </c>
      <c r="G7" s="8" t="s">
        <v>95</v>
      </c>
      <c r="H7" s="8" t="s">
        <v>21</v>
      </c>
      <c r="I7" s="8" t="s">
        <v>22</v>
      </c>
      <c r="J7" s="8" t="s">
        <v>23</v>
      </c>
      <c r="K7" s="8" t="s">
        <v>24</v>
      </c>
      <c r="L7" s="8" t="s">
        <v>25</v>
      </c>
      <c r="M7" s="8" t="s">
        <v>26</v>
      </c>
      <c r="N7" s="8" t="s">
        <v>27</v>
      </c>
      <c r="O7" s="8" t="s">
        <v>28</v>
      </c>
      <c r="P7" s="7" t="s">
        <v>7</v>
      </c>
      <c r="Q7" s="9" t="s">
        <v>40</v>
      </c>
      <c r="R7" s="7" t="s">
        <v>219</v>
      </c>
    </row>
    <row r="8" spans="1:18" ht="11.25">
      <c r="A8" s="6" t="s">
        <v>4</v>
      </c>
      <c r="B8" s="6" t="s">
        <v>5</v>
      </c>
      <c r="C8" s="135" t="s">
        <v>56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</row>
    <row r="9" spans="1:18" s="10" customFormat="1" ht="24.75" customHeight="1">
      <c r="A9" s="11"/>
      <c r="B9" s="11"/>
      <c r="C9" s="45" t="s">
        <v>44</v>
      </c>
      <c r="D9" s="93">
        <v>0</v>
      </c>
      <c r="E9" s="93">
        <v>0</v>
      </c>
      <c r="F9" s="93">
        <v>0</v>
      </c>
      <c r="G9" s="93">
        <v>0</v>
      </c>
      <c r="H9" s="54">
        <v>3700</v>
      </c>
      <c r="I9" s="54">
        <v>0</v>
      </c>
      <c r="J9" s="54"/>
      <c r="K9" s="54"/>
      <c r="L9" s="54"/>
      <c r="M9" s="54"/>
      <c r="N9" s="54"/>
      <c r="O9" s="54"/>
      <c r="P9" s="69" t="s">
        <v>43</v>
      </c>
      <c r="Q9" s="67" t="s">
        <v>45</v>
      </c>
      <c r="R9" s="68">
        <f aca="true" t="shared" si="0" ref="R9:R17">SUM(D9:O9)</f>
        <v>3700</v>
      </c>
    </row>
    <row r="10" spans="1:18" s="10" customFormat="1" ht="39.75" customHeight="1">
      <c r="A10" s="11"/>
      <c r="B10" s="11"/>
      <c r="C10" s="45" t="s">
        <v>201</v>
      </c>
      <c r="D10" s="93">
        <v>344</v>
      </c>
      <c r="E10" s="93">
        <v>344</v>
      </c>
      <c r="F10" s="93">
        <v>344</v>
      </c>
      <c r="G10" s="93">
        <v>344</v>
      </c>
      <c r="H10" s="54">
        <v>344</v>
      </c>
      <c r="I10" s="54">
        <v>344</v>
      </c>
      <c r="J10" s="54"/>
      <c r="K10" s="54"/>
      <c r="L10" s="54"/>
      <c r="M10" s="54"/>
      <c r="N10" s="54"/>
      <c r="O10" s="54"/>
      <c r="P10" s="69" t="s">
        <v>202</v>
      </c>
      <c r="Q10" s="67" t="s">
        <v>203</v>
      </c>
      <c r="R10" s="68">
        <f t="shared" si="0"/>
        <v>2064</v>
      </c>
    </row>
    <row r="11" spans="1:18" ht="22.5">
      <c r="A11" s="11" t="s">
        <v>46</v>
      </c>
      <c r="B11" s="11"/>
      <c r="C11" s="39" t="s">
        <v>164</v>
      </c>
      <c r="D11" s="99">
        <v>2200</v>
      </c>
      <c r="E11" s="99">
        <v>2200</v>
      </c>
      <c r="F11" s="115"/>
      <c r="G11" s="115"/>
      <c r="H11" s="116"/>
      <c r="I11" s="116"/>
      <c r="J11" s="116"/>
      <c r="K11" s="116"/>
      <c r="L11" s="116"/>
      <c r="M11" s="116"/>
      <c r="N11" s="116"/>
      <c r="O11" s="116"/>
      <c r="P11" s="69" t="s">
        <v>47</v>
      </c>
      <c r="Q11" s="67" t="s">
        <v>48</v>
      </c>
      <c r="R11" s="68">
        <f t="shared" si="0"/>
        <v>4400</v>
      </c>
    </row>
    <row r="12" spans="1:18" s="10" customFormat="1" ht="22.5">
      <c r="A12" s="13" t="s">
        <v>46</v>
      </c>
      <c r="B12" s="13"/>
      <c r="C12" s="39" t="s">
        <v>164</v>
      </c>
      <c r="D12" s="54">
        <v>748</v>
      </c>
      <c r="E12" s="54">
        <v>748</v>
      </c>
      <c r="F12" s="54">
        <v>748</v>
      </c>
      <c r="G12" s="54">
        <v>748</v>
      </c>
      <c r="H12" s="54">
        <v>748</v>
      </c>
      <c r="I12" s="54">
        <v>748</v>
      </c>
      <c r="J12" s="54"/>
      <c r="K12" s="54"/>
      <c r="L12" s="54"/>
      <c r="M12" s="54"/>
      <c r="N12" s="54"/>
      <c r="O12" s="54"/>
      <c r="P12" s="69" t="s">
        <v>146</v>
      </c>
      <c r="Q12" s="67" t="s">
        <v>48</v>
      </c>
      <c r="R12" s="68">
        <f t="shared" si="0"/>
        <v>4488</v>
      </c>
    </row>
    <row r="13" spans="1:18" ht="22.5">
      <c r="A13" s="13"/>
      <c r="B13" s="13"/>
      <c r="C13" s="39" t="s">
        <v>207</v>
      </c>
      <c r="D13" s="57">
        <v>850</v>
      </c>
      <c r="E13" s="57">
        <v>850</v>
      </c>
      <c r="F13" s="99">
        <v>850</v>
      </c>
      <c r="G13" s="99">
        <v>850</v>
      </c>
      <c r="H13" s="90">
        <v>850</v>
      </c>
      <c r="I13" s="90">
        <v>850</v>
      </c>
      <c r="J13" s="90"/>
      <c r="K13" s="90"/>
      <c r="L13" s="90"/>
      <c r="M13" s="90"/>
      <c r="N13" s="90"/>
      <c r="O13" s="90"/>
      <c r="P13" s="69" t="s">
        <v>47</v>
      </c>
      <c r="Q13" s="67" t="s">
        <v>209</v>
      </c>
      <c r="R13" s="68">
        <f t="shared" si="0"/>
        <v>5100</v>
      </c>
    </row>
    <row r="14" spans="1:18" ht="11.25">
      <c r="A14" s="12"/>
      <c r="B14" s="12"/>
      <c r="C14" s="39" t="s">
        <v>165</v>
      </c>
      <c r="D14" s="57">
        <v>1800</v>
      </c>
      <c r="E14" s="57">
        <v>2000</v>
      </c>
      <c r="F14" s="57">
        <v>2000</v>
      </c>
      <c r="G14" s="57">
        <v>2000</v>
      </c>
      <c r="H14" s="54">
        <v>2000</v>
      </c>
      <c r="I14" s="54">
        <v>2000</v>
      </c>
      <c r="J14" s="54"/>
      <c r="K14" s="54"/>
      <c r="L14" s="54"/>
      <c r="M14" s="54"/>
      <c r="N14" s="54"/>
      <c r="O14" s="54"/>
      <c r="P14" s="69" t="s">
        <v>50</v>
      </c>
      <c r="Q14" s="67" t="s">
        <v>49</v>
      </c>
      <c r="R14" s="68">
        <f t="shared" si="0"/>
        <v>11800</v>
      </c>
    </row>
    <row r="15" spans="1:18" ht="22.5">
      <c r="A15" s="12"/>
      <c r="B15" s="12"/>
      <c r="C15" s="39" t="s">
        <v>166</v>
      </c>
      <c r="D15" s="115"/>
      <c r="E15" s="115"/>
      <c r="F15" s="115"/>
      <c r="G15" s="115"/>
      <c r="H15" s="116"/>
      <c r="I15" s="116"/>
      <c r="J15" s="116"/>
      <c r="K15" s="116"/>
      <c r="L15" s="116"/>
      <c r="M15" s="116"/>
      <c r="N15" s="116"/>
      <c r="O15" s="116"/>
      <c r="P15" s="69" t="s">
        <v>50</v>
      </c>
      <c r="Q15" s="67" t="s">
        <v>112</v>
      </c>
      <c r="R15" s="68">
        <f t="shared" si="0"/>
        <v>0</v>
      </c>
    </row>
    <row r="16" spans="1:18" ht="22.5">
      <c r="A16" s="12"/>
      <c r="B16" s="12"/>
      <c r="C16" s="39" t="s">
        <v>136</v>
      </c>
      <c r="D16" s="57">
        <v>27377</v>
      </c>
      <c r="E16" s="57">
        <v>27377</v>
      </c>
      <c r="F16" s="57">
        <v>27377</v>
      </c>
      <c r="G16" s="57">
        <v>27377</v>
      </c>
      <c r="H16" s="54">
        <v>29567</v>
      </c>
      <c r="I16" s="90">
        <v>29567</v>
      </c>
      <c r="J16" s="54"/>
      <c r="K16" s="54"/>
      <c r="L16" s="54"/>
      <c r="M16" s="54"/>
      <c r="N16" s="54"/>
      <c r="O16" s="54"/>
      <c r="P16" s="75" t="s">
        <v>141</v>
      </c>
      <c r="Q16" s="89" t="s">
        <v>142</v>
      </c>
      <c r="R16" s="68">
        <f t="shared" si="0"/>
        <v>168642</v>
      </c>
    </row>
    <row r="17" spans="1:18" ht="11.25">
      <c r="A17" s="12"/>
      <c r="B17" s="12"/>
      <c r="C17" s="39" t="s">
        <v>153</v>
      </c>
      <c r="D17" s="57">
        <v>885.06</v>
      </c>
      <c r="E17" s="57">
        <v>885.06</v>
      </c>
      <c r="F17" s="57">
        <v>885.06</v>
      </c>
      <c r="G17" s="57">
        <v>885.06</v>
      </c>
      <c r="H17" s="57">
        <v>885.06</v>
      </c>
      <c r="I17" s="57">
        <v>885.06</v>
      </c>
      <c r="J17" s="57"/>
      <c r="K17" s="57"/>
      <c r="L17" s="54"/>
      <c r="M17" s="54"/>
      <c r="N17" s="54"/>
      <c r="O17" s="54"/>
      <c r="P17" s="69" t="s">
        <v>155</v>
      </c>
      <c r="Q17" s="67" t="s">
        <v>154</v>
      </c>
      <c r="R17" s="68">
        <f t="shared" si="0"/>
        <v>5310.359999999999</v>
      </c>
    </row>
    <row r="18" spans="1:18" ht="11.25">
      <c r="A18" s="12" t="s">
        <v>14</v>
      </c>
      <c r="B18" s="12" t="s">
        <v>9</v>
      </c>
      <c r="C18" s="46" t="s">
        <v>0</v>
      </c>
      <c r="D18" s="55">
        <f aca="true" t="shared" si="1" ref="D18:O18">SUM(D9:D17)</f>
        <v>34204.06</v>
      </c>
      <c r="E18" s="55">
        <f t="shared" si="1"/>
        <v>34404.06</v>
      </c>
      <c r="F18" s="55">
        <f t="shared" si="1"/>
        <v>32204.06</v>
      </c>
      <c r="G18" s="55">
        <f t="shared" si="1"/>
        <v>32204.06</v>
      </c>
      <c r="H18" s="55">
        <f t="shared" si="1"/>
        <v>38094.06</v>
      </c>
      <c r="I18" s="55">
        <f t="shared" si="1"/>
        <v>34394.06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55">
        <f t="shared" si="1"/>
        <v>0</v>
      </c>
      <c r="O18" s="55">
        <f t="shared" si="1"/>
        <v>0</v>
      </c>
      <c r="P18" s="70"/>
      <c r="Q18" s="71"/>
      <c r="R18" s="68">
        <f>SUM(R9:R17)</f>
        <v>205504.36</v>
      </c>
    </row>
    <row r="19" spans="1:18" ht="11.25">
      <c r="A19" s="14"/>
      <c r="B19" s="15"/>
      <c r="C19" s="19"/>
      <c r="D19" s="19"/>
      <c r="E19" s="19"/>
      <c r="F19" s="19"/>
      <c r="G19" s="19"/>
      <c r="H19" s="56"/>
      <c r="I19" s="56"/>
      <c r="J19" s="56"/>
      <c r="K19" s="56"/>
      <c r="L19" s="56"/>
      <c r="M19" s="56"/>
      <c r="N19" s="56"/>
      <c r="O19" s="56"/>
      <c r="P19" s="72"/>
      <c r="Q19" s="73"/>
      <c r="R19" s="74"/>
    </row>
    <row r="20" spans="1:19" ht="11.25">
      <c r="A20" s="17"/>
      <c r="B20" s="18"/>
      <c r="C20" s="135" t="s">
        <v>16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6"/>
    </row>
    <row r="21" spans="1:18" ht="22.5">
      <c r="A21" s="13"/>
      <c r="B21" s="13"/>
      <c r="C21" s="39" t="s">
        <v>156</v>
      </c>
      <c r="D21" s="99">
        <v>15537.5</v>
      </c>
      <c r="E21" s="99">
        <v>13365</v>
      </c>
      <c r="F21" s="99">
        <v>0</v>
      </c>
      <c r="G21" s="99">
        <v>14960</v>
      </c>
      <c r="H21" s="99">
        <v>9460</v>
      </c>
      <c r="I21" s="99">
        <v>7040</v>
      </c>
      <c r="J21" s="99"/>
      <c r="K21" s="99"/>
      <c r="L21" s="99"/>
      <c r="M21" s="99"/>
      <c r="N21" s="90"/>
      <c r="O21" s="90"/>
      <c r="P21" s="95" t="s">
        <v>104</v>
      </c>
      <c r="Q21" s="94" t="s">
        <v>111</v>
      </c>
      <c r="R21" s="68">
        <f>SUM(D21:O21)</f>
        <v>60362.5</v>
      </c>
    </row>
    <row r="22" spans="1:18" ht="22.5">
      <c r="A22" s="13"/>
      <c r="B22" s="13"/>
      <c r="C22" s="39" t="s">
        <v>77</v>
      </c>
      <c r="D22" s="99">
        <v>1842.6</v>
      </c>
      <c r="E22" s="99">
        <v>3465.2</v>
      </c>
      <c r="F22" s="99">
        <v>4359</v>
      </c>
      <c r="G22" s="99">
        <v>2805.2</v>
      </c>
      <c r="H22" s="99">
        <v>3465.2</v>
      </c>
      <c r="I22" s="99">
        <v>3795.2</v>
      </c>
      <c r="J22" s="99"/>
      <c r="K22" s="99"/>
      <c r="L22" s="99"/>
      <c r="M22" s="99"/>
      <c r="N22" s="90"/>
      <c r="O22" s="90"/>
      <c r="P22" s="69" t="s">
        <v>67</v>
      </c>
      <c r="Q22" s="67" t="s">
        <v>78</v>
      </c>
      <c r="R22" s="68">
        <f aca="true" t="shared" si="2" ref="R22:R48">SUM(D22:O22)</f>
        <v>19732.4</v>
      </c>
    </row>
    <row r="23" spans="1:18" ht="45">
      <c r="A23" s="13"/>
      <c r="B23" s="13"/>
      <c r="C23" s="39" t="s">
        <v>157</v>
      </c>
      <c r="D23" s="99">
        <v>123525.6</v>
      </c>
      <c r="E23" s="99">
        <v>135311.79</v>
      </c>
      <c r="F23" s="99">
        <v>116633.38</v>
      </c>
      <c r="G23" s="99">
        <v>164943.58</v>
      </c>
      <c r="H23" s="99">
        <v>152369.22</v>
      </c>
      <c r="I23" s="99">
        <v>162754.42</v>
      </c>
      <c r="J23" s="99"/>
      <c r="K23" s="99"/>
      <c r="L23" s="99"/>
      <c r="M23" s="99"/>
      <c r="N23" s="90"/>
      <c r="O23" s="90"/>
      <c r="P23" s="76" t="s">
        <v>159</v>
      </c>
      <c r="Q23" s="67" t="s">
        <v>105</v>
      </c>
      <c r="R23" s="68">
        <f t="shared" si="2"/>
        <v>855537.99</v>
      </c>
    </row>
    <row r="24" spans="1:18" ht="22.5">
      <c r="A24" s="13"/>
      <c r="B24" s="13"/>
      <c r="C24" s="39" t="s">
        <v>79</v>
      </c>
      <c r="D24" s="99">
        <v>4035.2</v>
      </c>
      <c r="E24" s="99">
        <v>2017.6</v>
      </c>
      <c r="F24" s="99">
        <v>4035.2</v>
      </c>
      <c r="G24" s="99">
        <v>4035.2</v>
      </c>
      <c r="H24" s="99">
        <v>4035.2</v>
      </c>
      <c r="I24" s="99">
        <v>4035.2</v>
      </c>
      <c r="J24" s="99"/>
      <c r="K24" s="99"/>
      <c r="L24" s="99"/>
      <c r="M24" s="99"/>
      <c r="N24" s="90"/>
      <c r="O24" s="90"/>
      <c r="P24" s="69" t="s">
        <v>80</v>
      </c>
      <c r="Q24" s="67" t="s">
        <v>81</v>
      </c>
      <c r="R24" s="68">
        <f t="shared" si="2"/>
        <v>22193.600000000002</v>
      </c>
    </row>
    <row r="25" spans="1:18" ht="22.5">
      <c r="A25" s="30"/>
      <c r="B25" s="30"/>
      <c r="C25" s="39" t="s">
        <v>158</v>
      </c>
      <c r="D25" s="99">
        <v>6530</v>
      </c>
      <c r="E25" s="99">
        <v>8550</v>
      </c>
      <c r="F25" s="99">
        <v>7710</v>
      </c>
      <c r="G25" s="99">
        <v>7440</v>
      </c>
      <c r="H25" s="99">
        <v>7320</v>
      </c>
      <c r="I25" s="99">
        <v>4020</v>
      </c>
      <c r="J25" s="99"/>
      <c r="K25" s="99"/>
      <c r="L25" s="99"/>
      <c r="M25" s="99"/>
      <c r="N25" s="90"/>
      <c r="O25" s="90"/>
      <c r="P25" s="75" t="s">
        <v>100</v>
      </c>
      <c r="Q25" s="89" t="s">
        <v>101</v>
      </c>
      <c r="R25" s="68">
        <f t="shared" si="2"/>
        <v>41570</v>
      </c>
    </row>
    <row r="26" spans="1:18" ht="11.25">
      <c r="A26" s="30"/>
      <c r="B26" s="30"/>
      <c r="C26" s="39" t="s">
        <v>213</v>
      </c>
      <c r="D26" s="99">
        <v>0</v>
      </c>
      <c r="E26" s="99">
        <v>0</v>
      </c>
      <c r="F26" s="99">
        <v>2640</v>
      </c>
      <c r="G26" s="99">
        <v>2640</v>
      </c>
      <c r="H26" s="99">
        <v>2750</v>
      </c>
      <c r="I26" s="99">
        <v>8360</v>
      </c>
      <c r="J26" s="99"/>
      <c r="K26" s="99"/>
      <c r="L26" s="99"/>
      <c r="M26" s="99"/>
      <c r="N26" s="90"/>
      <c r="O26" s="90"/>
      <c r="P26" s="75"/>
      <c r="Q26" s="89"/>
      <c r="R26" s="68">
        <f t="shared" si="2"/>
        <v>16390</v>
      </c>
    </row>
    <row r="27" spans="1:18" ht="33.75">
      <c r="A27" s="13"/>
      <c r="B27" s="13"/>
      <c r="C27" s="39" t="s">
        <v>57</v>
      </c>
      <c r="D27" s="99">
        <v>17121.5</v>
      </c>
      <c r="E27" s="99">
        <v>19701</v>
      </c>
      <c r="F27" s="99">
        <v>17963</v>
      </c>
      <c r="G27" s="99">
        <v>22209</v>
      </c>
      <c r="H27" s="99">
        <v>24887.5</v>
      </c>
      <c r="I27" s="99">
        <v>23996.5</v>
      </c>
      <c r="J27" s="99"/>
      <c r="K27" s="99"/>
      <c r="L27" s="99"/>
      <c r="M27" s="99"/>
      <c r="N27" s="90"/>
      <c r="O27" s="90"/>
      <c r="P27" s="69" t="s">
        <v>58</v>
      </c>
      <c r="Q27" s="67" t="s">
        <v>59</v>
      </c>
      <c r="R27" s="68">
        <f t="shared" si="2"/>
        <v>125878.5</v>
      </c>
    </row>
    <row r="28" spans="1:18" s="10" customFormat="1" ht="33.75">
      <c r="A28" s="14"/>
      <c r="B28" s="14"/>
      <c r="C28" s="39" t="s">
        <v>167</v>
      </c>
      <c r="D28" s="99">
        <v>12540</v>
      </c>
      <c r="E28" s="99">
        <v>14872</v>
      </c>
      <c r="F28" s="99">
        <v>14366</v>
      </c>
      <c r="G28" s="99">
        <v>10604</v>
      </c>
      <c r="H28" s="99">
        <v>14751</v>
      </c>
      <c r="I28" s="99">
        <v>9339</v>
      </c>
      <c r="J28" s="99"/>
      <c r="K28" s="99"/>
      <c r="L28" s="99"/>
      <c r="M28" s="99"/>
      <c r="N28" s="90"/>
      <c r="O28" s="90"/>
      <c r="P28" s="96" t="s">
        <v>113</v>
      </c>
      <c r="Q28" s="89" t="s">
        <v>114</v>
      </c>
      <c r="R28" s="68">
        <f t="shared" si="2"/>
        <v>76472</v>
      </c>
    </row>
    <row r="29" spans="1:18" s="10" customFormat="1" ht="36" customHeight="1">
      <c r="A29" s="14"/>
      <c r="B29" s="14"/>
      <c r="C29" s="39" t="s">
        <v>130</v>
      </c>
      <c r="D29" s="99">
        <v>10000</v>
      </c>
      <c r="E29" s="99">
        <v>10000</v>
      </c>
      <c r="F29" s="99">
        <v>10000</v>
      </c>
      <c r="G29" s="99">
        <v>10000</v>
      </c>
      <c r="H29" s="99">
        <v>10000</v>
      </c>
      <c r="I29" s="99">
        <v>10000</v>
      </c>
      <c r="J29" s="99"/>
      <c r="K29" s="99"/>
      <c r="L29" s="99"/>
      <c r="M29" s="99"/>
      <c r="N29" s="90"/>
      <c r="O29" s="90"/>
      <c r="P29" s="96" t="s">
        <v>197</v>
      </c>
      <c r="Q29" s="89" t="s">
        <v>198</v>
      </c>
      <c r="R29" s="68">
        <f t="shared" si="2"/>
        <v>60000</v>
      </c>
    </row>
    <row r="30" spans="1:18" s="10" customFormat="1" ht="22.5">
      <c r="A30" s="13"/>
      <c r="B30" s="13"/>
      <c r="C30" s="39" t="s">
        <v>130</v>
      </c>
      <c r="D30" s="99">
        <v>8673</v>
      </c>
      <c r="E30" s="99">
        <v>8073.4</v>
      </c>
      <c r="F30" s="99">
        <v>5923</v>
      </c>
      <c r="G30" s="99">
        <v>7354.65</v>
      </c>
      <c r="H30" s="99">
        <v>8073.4</v>
      </c>
      <c r="I30" s="99">
        <v>8173.4</v>
      </c>
      <c r="J30" s="99"/>
      <c r="K30" s="99"/>
      <c r="L30" s="99"/>
      <c r="M30" s="99"/>
      <c r="N30" s="90"/>
      <c r="O30" s="90"/>
      <c r="P30" s="96" t="s">
        <v>131</v>
      </c>
      <c r="Q30" s="89" t="s">
        <v>132</v>
      </c>
      <c r="R30" s="68">
        <f t="shared" si="2"/>
        <v>46270.850000000006</v>
      </c>
    </row>
    <row r="31" spans="1:18" s="10" customFormat="1" ht="22.5">
      <c r="A31" s="13"/>
      <c r="B31" s="13"/>
      <c r="C31" s="39" t="s">
        <v>168</v>
      </c>
      <c r="D31" s="99">
        <v>3795</v>
      </c>
      <c r="E31" s="99">
        <v>6050</v>
      </c>
      <c r="F31" s="99">
        <v>6742.08</v>
      </c>
      <c r="G31" s="99">
        <v>4427.5</v>
      </c>
      <c r="H31" s="99">
        <v>6421.25</v>
      </c>
      <c r="I31" s="99">
        <v>6196.67</v>
      </c>
      <c r="J31" s="99"/>
      <c r="K31" s="99"/>
      <c r="L31" s="99"/>
      <c r="M31" s="99"/>
      <c r="N31" s="90"/>
      <c r="O31" s="90"/>
      <c r="P31" s="96" t="s">
        <v>115</v>
      </c>
      <c r="Q31" s="89" t="s">
        <v>116</v>
      </c>
      <c r="R31" s="68">
        <f t="shared" si="2"/>
        <v>33632.5</v>
      </c>
    </row>
    <row r="32" spans="1:18" s="10" customFormat="1" ht="22.5">
      <c r="A32" s="13"/>
      <c r="B32" s="13"/>
      <c r="C32" s="39" t="s">
        <v>169</v>
      </c>
      <c r="D32" s="99">
        <v>14630</v>
      </c>
      <c r="E32" s="99">
        <v>13750</v>
      </c>
      <c r="F32" s="99">
        <v>14630</v>
      </c>
      <c r="G32" s="99">
        <v>13860</v>
      </c>
      <c r="H32" s="99">
        <v>16500</v>
      </c>
      <c r="I32" s="99">
        <v>15125</v>
      </c>
      <c r="J32" s="99"/>
      <c r="K32" s="99"/>
      <c r="L32" s="99"/>
      <c r="M32" s="99"/>
      <c r="N32" s="90"/>
      <c r="O32" s="90"/>
      <c r="P32" s="69" t="s">
        <v>88</v>
      </c>
      <c r="Q32" s="67" t="s">
        <v>89</v>
      </c>
      <c r="R32" s="68">
        <f t="shared" si="2"/>
        <v>88495</v>
      </c>
    </row>
    <row r="33" spans="1:18" s="10" customFormat="1" ht="22.5">
      <c r="A33" s="13"/>
      <c r="B33" s="13"/>
      <c r="C33" s="39" t="s">
        <v>160</v>
      </c>
      <c r="D33" s="99">
        <v>8800</v>
      </c>
      <c r="E33" s="99">
        <v>11000</v>
      </c>
      <c r="F33" s="99">
        <v>10450</v>
      </c>
      <c r="G33" s="99">
        <v>9936.67</v>
      </c>
      <c r="H33" s="99">
        <v>13530</v>
      </c>
      <c r="I33" s="99">
        <v>10596.67</v>
      </c>
      <c r="J33" s="99"/>
      <c r="K33" s="99"/>
      <c r="L33" s="99"/>
      <c r="M33" s="99"/>
      <c r="N33" s="90"/>
      <c r="O33" s="90"/>
      <c r="P33" s="69" t="s">
        <v>97</v>
      </c>
      <c r="Q33" s="67" t="s">
        <v>98</v>
      </c>
      <c r="R33" s="68">
        <f t="shared" si="2"/>
        <v>64313.34</v>
      </c>
    </row>
    <row r="34" spans="1:18" ht="22.5">
      <c r="A34" s="13"/>
      <c r="B34" s="13"/>
      <c r="C34" s="39" t="s">
        <v>126</v>
      </c>
      <c r="D34" s="99">
        <v>8658</v>
      </c>
      <c r="E34" s="99">
        <v>5772</v>
      </c>
      <c r="F34" s="99">
        <v>7215</v>
      </c>
      <c r="G34" s="99">
        <v>5772</v>
      </c>
      <c r="H34" s="99">
        <v>5772</v>
      </c>
      <c r="I34" s="99">
        <v>2886</v>
      </c>
      <c r="J34" s="99"/>
      <c r="K34" s="99"/>
      <c r="L34" s="99"/>
      <c r="M34" s="99"/>
      <c r="N34" s="90"/>
      <c r="O34" s="90"/>
      <c r="P34" s="75" t="s">
        <v>127</v>
      </c>
      <c r="Q34" s="89" t="s">
        <v>128</v>
      </c>
      <c r="R34" s="68">
        <f t="shared" si="2"/>
        <v>36075</v>
      </c>
    </row>
    <row r="35" spans="1:18" ht="22.5" customHeight="1">
      <c r="A35" s="13"/>
      <c r="B35" s="13"/>
      <c r="C35" s="39" t="s">
        <v>184</v>
      </c>
      <c r="D35" s="99">
        <v>6314</v>
      </c>
      <c r="E35" s="99">
        <v>6182</v>
      </c>
      <c r="F35" s="99">
        <v>6622</v>
      </c>
      <c r="G35" s="99">
        <v>8470</v>
      </c>
      <c r="H35" s="99">
        <v>8712</v>
      </c>
      <c r="I35" s="115"/>
      <c r="J35" s="115"/>
      <c r="K35" s="115"/>
      <c r="L35" s="115"/>
      <c r="M35" s="115"/>
      <c r="N35" s="116"/>
      <c r="O35" s="116"/>
      <c r="P35" s="75" t="s">
        <v>187</v>
      </c>
      <c r="Q35" s="89" t="s">
        <v>128</v>
      </c>
      <c r="R35" s="68">
        <f t="shared" si="2"/>
        <v>36300</v>
      </c>
    </row>
    <row r="36" spans="1:18" ht="22.5">
      <c r="A36" s="13"/>
      <c r="B36" s="13"/>
      <c r="C36" s="39" t="s">
        <v>161</v>
      </c>
      <c r="D36" s="99">
        <v>26805.87</v>
      </c>
      <c r="E36" s="99">
        <v>30856.86</v>
      </c>
      <c r="F36" s="99">
        <v>36647.94</v>
      </c>
      <c r="G36" s="99">
        <v>25632</v>
      </c>
      <c r="H36" s="99">
        <v>37858</v>
      </c>
      <c r="I36" s="99">
        <v>44985</v>
      </c>
      <c r="J36" s="99"/>
      <c r="K36" s="99"/>
      <c r="L36" s="99"/>
      <c r="M36" s="99"/>
      <c r="N36" s="90"/>
      <c r="O36" s="90"/>
      <c r="P36" s="76" t="s">
        <v>107</v>
      </c>
      <c r="Q36" s="67" t="s">
        <v>106</v>
      </c>
      <c r="R36" s="68">
        <f t="shared" si="2"/>
        <v>202785.66999999998</v>
      </c>
    </row>
    <row r="37" spans="1:18" ht="22.5">
      <c r="A37" s="13"/>
      <c r="B37" s="13"/>
      <c r="C37" s="39" t="s">
        <v>123</v>
      </c>
      <c r="D37" s="99">
        <v>18073</v>
      </c>
      <c r="E37" s="99">
        <v>21087</v>
      </c>
      <c r="F37" s="99">
        <v>19910</v>
      </c>
      <c r="G37" s="99">
        <v>18931</v>
      </c>
      <c r="H37" s="99">
        <v>17633</v>
      </c>
      <c r="I37" s="99">
        <v>17622</v>
      </c>
      <c r="J37" s="99"/>
      <c r="K37" s="99"/>
      <c r="L37" s="99"/>
      <c r="M37" s="99"/>
      <c r="N37" s="90"/>
      <c r="O37" s="90"/>
      <c r="P37" s="69" t="s">
        <v>74</v>
      </c>
      <c r="Q37" s="67" t="s">
        <v>70</v>
      </c>
      <c r="R37" s="68">
        <f t="shared" si="2"/>
        <v>113256</v>
      </c>
    </row>
    <row r="38" spans="1:18" ht="22.5">
      <c r="A38" s="13"/>
      <c r="B38" s="13"/>
      <c r="C38" s="39" t="s">
        <v>138</v>
      </c>
      <c r="D38" s="99">
        <v>8816</v>
      </c>
      <c r="E38" s="99">
        <v>8816</v>
      </c>
      <c r="F38" s="99">
        <v>9863</v>
      </c>
      <c r="G38" s="99">
        <v>7356</v>
      </c>
      <c r="H38" s="90">
        <v>9213</v>
      </c>
      <c r="I38" s="90">
        <v>9113</v>
      </c>
      <c r="J38" s="90"/>
      <c r="K38" s="90"/>
      <c r="L38" s="90"/>
      <c r="M38" s="90"/>
      <c r="N38" s="90"/>
      <c r="O38" s="90"/>
      <c r="P38" s="75" t="s">
        <v>100</v>
      </c>
      <c r="Q38" s="89" t="s">
        <v>139</v>
      </c>
      <c r="R38" s="68">
        <f t="shared" si="2"/>
        <v>53177</v>
      </c>
    </row>
    <row r="39" spans="1:18" ht="22.5">
      <c r="A39" s="13"/>
      <c r="B39" s="13"/>
      <c r="C39" s="39" t="s">
        <v>170</v>
      </c>
      <c r="D39" s="99">
        <v>15889.5</v>
      </c>
      <c r="E39" s="99">
        <v>14509</v>
      </c>
      <c r="F39" s="99">
        <v>15730</v>
      </c>
      <c r="G39" s="99">
        <v>14663</v>
      </c>
      <c r="H39" s="99">
        <v>14872</v>
      </c>
      <c r="I39" s="99">
        <v>13095.5</v>
      </c>
      <c r="J39" s="99"/>
      <c r="K39" s="99"/>
      <c r="L39" s="99"/>
      <c r="M39" s="99"/>
      <c r="N39" s="90"/>
      <c r="O39" s="90"/>
      <c r="P39" s="96" t="s">
        <v>124</v>
      </c>
      <c r="Q39" s="89" t="s">
        <v>125</v>
      </c>
      <c r="R39" s="68">
        <f t="shared" si="2"/>
        <v>88759</v>
      </c>
    </row>
    <row r="40" spans="1:18" ht="21" customHeight="1">
      <c r="A40" s="13"/>
      <c r="B40" s="13"/>
      <c r="C40" s="39" t="s">
        <v>218</v>
      </c>
      <c r="D40" s="99">
        <v>0</v>
      </c>
      <c r="E40" s="99">
        <v>0</v>
      </c>
      <c r="F40" s="99">
        <v>0</v>
      </c>
      <c r="G40" s="99">
        <v>2640</v>
      </c>
      <c r="H40" s="99">
        <v>0</v>
      </c>
      <c r="I40" s="99">
        <v>8162</v>
      </c>
      <c r="J40" s="99"/>
      <c r="K40" s="99"/>
      <c r="L40" s="99"/>
      <c r="M40" s="99"/>
      <c r="N40" s="90"/>
      <c r="O40" s="90"/>
      <c r="P40" s="96"/>
      <c r="Q40" s="89"/>
      <c r="R40" s="68">
        <f t="shared" si="2"/>
        <v>10802</v>
      </c>
    </row>
    <row r="41" spans="1:18" ht="22.5">
      <c r="A41" s="13"/>
      <c r="B41" s="13"/>
      <c r="C41" s="39" t="s">
        <v>151</v>
      </c>
      <c r="D41" s="99">
        <v>13354</v>
      </c>
      <c r="E41" s="99">
        <v>12705</v>
      </c>
      <c r="F41" s="99">
        <v>13442</v>
      </c>
      <c r="G41" s="99">
        <v>12188</v>
      </c>
      <c r="H41" s="99">
        <v>17825.5</v>
      </c>
      <c r="I41" s="99">
        <v>18029</v>
      </c>
      <c r="J41" s="99"/>
      <c r="K41" s="99"/>
      <c r="L41" s="99"/>
      <c r="M41" s="99"/>
      <c r="N41" s="90"/>
      <c r="O41" s="90"/>
      <c r="P41" s="69" t="s">
        <v>99</v>
      </c>
      <c r="Q41" s="89" t="s">
        <v>152</v>
      </c>
      <c r="R41" s="68">
        <f t="shared" si="2"/>
        <v>87543.5</v>
      </c>
    </row>
    <row r="42" spans="1:18" ht="22.5">
      <c r="A42" s="13"/>
      <c r="B42" s="13"/>
      <c r="C42" s="39" t="s">
        <v>66</v>
      </c>
      <c r="D42" s="99">
        <v>6902.5</v>
      </c>
      <c r="E42" s="99">
        <v>8140</v>
      </c>
      <c r="F42" s="99">
        <v>7700</v>
      </c>
      <c r="G42" s="99">
        <v>6050</v>
      </c>
      <c r="H42" s="99">
        <v>8250</v>
      </c>
      <c r="I42" s="99">
        <v>8580</v>
      </c>
      <c r="J42" s="99"/>
      <c r="K42" s="99"/>
      <c r="L42" s="99"/>
      <c r="M42" s="99"/>
      <c r="N42" s="90"/>
      <c r="O42" s="90"/>
      <c r="P42" s="69" t="s">
        <v>67</v>
      </c>
      <c r="Q42" s="67" t="s">
        <v>69</v>
      </c>
      <c r="R42" s="68">
        <f t="shared" si="2"/>
        <v>45622.5</v>
      </c>
    </row>
    <row r="43" spans="1:18" ht="22.5">
      <c r="A43" s="20"/>
      <c r="B43" s="21"/>
      <c r="C43" s="39" t="s">
        <v>51</v>
      </c>
      <c r="D43" s="99">
        <v>4510</v>
      </c>
      <c r="E43" s="99">
        <v>10010</v>
      </c>
      <c r="F43" s="99">
        <v>12210</v>
      </c>
      <c r="G43" s="99">
        <v>11330</v>
      </c>
      <c r="H43" s="99">
        <v>9790</v>
      </c>
      <c r="I43" s="99">
        <v>8305</v>
      </c>
      <c r="J43" s="99"/>
      <c r="K43" s="99"/>
      <c r="L43" s="99"/>
      <c r="M43" s="99"/>
      <c r="N43" s="90"/>
      <c r="O43" s="90"/>
      <c r="P43" s="69" t="s">
        <v>62</v>
      </c>
      <c r="Q43" s="67" t="s">
        <v>52</v>
      </c>
      <c r="R43" s="68">
        <f t="shared" si="2"/>
        <v>56155</v>
      </c>
    </row>
    <row r="44" spans="1:18" ht="33.75">
      <c r="A44" s="20"/>
      <c r="B44" s="21"/>
      <c r="C44" s="39" t="s">
        <v>65</v>
      </c>
      <c r="D44" s="99">
        <v>6518.4</v>
      </c>
      <c r="E44" s="99">
        <v>9862.4</v>
      </c>
      <c r="F44" s="99">
        <v>9622</v>
      </c>
      <c r="G44" s="99">
        <v>8784.4</v>
      </c>
      <c r="H44" s="99">
        <v>10753.4</v>
      </c>
      <c r="I44" s="99">
        <v>13087</v>
      </c>
      <c r="J44" s="99"/>
      <c r="K44" s="99"/>
      <c r="L44" s="99"/>
      <c r="M44" s="99"/>
      <c r="N44" s="99"/>
      <c r="O44" s="99"/>
      <c r="P44" s="75" t="s">
        <v>75</v>
      </c>
      <c r="Q44" s="89" t="s">
        <v>76</v>
      </c>
      <c r="R44" s="68">
        <f t="shared" si="2"/>
        <v>58627.6</v>
      </c>
    </row>
    <row r="45" spans="1:18" ht="33.75" customHeight="1">
      <c r="A45" s="20"/>
      <c r="B45" s="21"/>
      <c r="C45" s="39" t="s">
        <v>199</v>
      </c>
      <c r="D45" s="99">
        <v>4642</v>
      </c>
      <c r="E45" s="99">
        <v>6732</v>
      </c>
      <c r="F45" s="99">
        <v>6710</v>
      </c>
      <c r="G45" s="99">
        <v>6006</v>
      </c>
      <c r="H45" s="99">
        <v>5951</v>
      </c>
      <c r="I45" s="99">
        <v>6600</v>
      </c>
      <c r="J45" s="99"/>
      <c r="K45" s="99"/>
      <c r="L45" s="99"/>
      <c r="M45" s="99"/>
      <c r="N45" s="99"/>
      <c r="O45" s="99"/>
      <c r="P45" s="75" t="s">
        <v>75</v>
      </c>
      <c r="Q45" s="89" t="s">
        <v>200</v>
      </c>
      <c r="R45" s="68">
        <f t="shared" si="2"/>
        <v>36641</v>
      </c>
    </row>
    <row r="46" spans="1:18" ht="22.5">
      <c r="A46" s="20"/>
      <c r="B46" s="21"/>
      <c r="C46" s="39" t="s">
        <v>137</v>
      </c>
      <c r="D46" s="99">
        <v>17182</v>
      </c>
      <c r="E46" s="99">
        <v>21709</v>
      </c>
      <c r="F46" s="99">
        <v>9603</v>
      </c>
      <c r="G46" s="99">
        <v>6275</v>
      </c>
      <c r="H46" s="99">
        <v>17529</v>
      </c>
      <c r="I46" s="99">
        <v>18739</v>
      </c>
      <c r="J46" s="99"/>
      <c r="K46" s="99"/>
      <c r="L46" s="99"/>
      <c r="M46" s="99"/>
      <c r="N46" s="99"/>
      <c r="O46" s="99"/>
      <c r="P46" s="75" t="s">
        <v>129</v>
      </c>
      <c r="Q46" s="89" t="s">
        <v>140</v>
      </c>
      <c r="R46" s="68">
        <f t="shared" si="2"/>
        <v>91037</v>
      </c>
    </row>
    <row r="47" spans="1:18" ht="22.5">
      <c r="A47" s="20"/>
      <c r="B47" s="21"/>
      <c r="C47" s="39" t="s">
        <v>162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96" t="s">
        <v>118</v>
      </c>
      <c r="Q47" s="67" t="s">
        <v>163</v>
      </c>
      <c r="R47" s="68">
        <f t="shared" si="2"/>
        <v>0</v>
      </c>
    </row>
    <row r="48" spans="1:18" ht="22.5">
      <c r="A48" s="20"/>
      <c r="B48" s="21"/>
      <c r="C48" s="39" t="s">
        <v>171</v>
      </c>
      <c r="D48" s="99">
        <v>3800</v>
      </c>
      <c r="E48" s="99">
        <v>5900</v>
      </c>
      <c r="F48" s="99">
        <v>5840</v>
      </c>
      <c r="G48" s="99">
        <v>4790</v>
      </c>
      <c r="H48" s="99">
        <v>6490</v>
      </c>
      <c r="I48" s="99">
        <v>5880</v>
      </c>
      <c r="J48" s="99"/>
      <c r="K48" s="99"/>
      <c r="L48" s="99"/>
      <c r="M48" s="99"/>
      <c r="N48" s="90"/>
      <c r="O48" s="90"/>
      <c r="P48" s="75" t="s">
        <v>102</v>
      </c>
      <c r="Q48" s="89" t="s">
        <v>103</v>
      </c>
      <c r="R48" s="68">
        <f t="shared" si="2"/>
        <v>32700</v>
      </c>
    </row>
    <row r="49" spans="1:18" ht="22.5">
      <c r="A49" s="20"/>
      <c r="B49" s="21"/>
      <c r="C49" s="39" t="s">
        <v>172</v>
      </c>
      <c r="D49" s="99">
        <v>4576</v>
      </c>
      <c r="E49" s="99">
        <v>5588</v>
      </c>
      <c r="F49" s="99">
        <v>4180</v>
      </c>
      <c r="G49" s="99">
        <v>3740</v>
      </c>
      <c r="H49" s="116"/>
      <c r="I49" s="116"/>
      <c r="J49" s="115"/>
      <c r="K49" s="115"/>
      <c r="L49" s="115"/>
      <c r="M49" s="115"/>
      <c r="N49" s="116"/>
      <c r="O49" s="116"/>
      <c r="P49" s="96" t="s">
        <v>118</v>
      </c>
      <c r="Q49" s="67" t="s">
        <v>119</v>
      </c>
      <c r="R49" s="68">
        <f>SUM(D49:O49)</f>
        <v>18084</v>
      </c>
    </row>
    <row r="50" spans="1:41" s="13" customFormat="1" ht="11.25">
      <c r="A50" s="20"/>
      <c r="B50" s="21"/>
      <c r="C50" s="46" t="s">
        <v>0</v>
      </c>
      <c r="D50" s="55">
        <f aca="true" t="shared" si="3" ref="D50:Q50">SUM(D21:D49)</f>
        <v>373071.67000000004</v>
      </c>
      <c r="E50" s="55">
        <f t="shared" si="3"/>
        <v>414025.25000000006</v>
      </c>
      <c r="F50" s="55">
        <f t="shared" si="3"/>
        <v>380746.6</v>
      </c>
      <c r="G50" s="55">
        <f t="shared" si="3"/>
        <v>417843.2</v>
      </c>
      <c r="H50" s="55">
        <f t="shared" si="3"/>
        <v>444211.67000000004</v>
      </c>
      <c r="I50" s="55">
        <f t="shared" si="3"/>
        <v>448515.56</v>
      </c>
      <c r="J50" s="55">
        <f t="shared" si="3"/>
        <v>0</v>
      </c>
      <c r="K50" s="55">
        <f t="shared" si="3"/>
        <v>0</v>
      </c>
      <c r="L50" s="55">
        <f t="shared" si="3"/>
        <v>0</v>
      </c>
      <c r="M50" s="55">
        <f t="shared" si="3"/>
        <v>0</v>
      </c>
      <c r="N50" s="55">
        <f t="shared" si="3"/>
        <v>0</v>
      </c>
      <c r="O50" s="55">
        <f t="shared" si="3"/>
        <v>0</v>
      </c>
      <c r="P50" s="55">
        <f t="shared" si="3"/>
        <v>0</v>
      </c>
      <c r="Q50" s="55">
        <f t="shared" si="3"/>
        <v>0</v>
      </c>
      <c r="R50" s="55">
        <f>SUM(R21:R49)</f>
        <v>2478413.95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3"/>
    </row>
    <row r="51" spans="1:69" ht="11.25">
      <c r="A51" s="92" t="s">
        <v>1</v>
      </c>
      <c r="B51" s="92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</row>
    <row r="52" spans="1:156" ht="11.25">
      <c r="A52" s="14"/>
      <c r="B52" s="14"/>
      <c r="C52" s="133" t="s">
        <v>31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</row>
    <row r="53" spans="1:156" ht="22.5">
      <c r="A53" s="13" t="s">
        <v>15</v>
      </c>
      <c r="B53" s="13" t="s">
        <v>9</v>
      </c>
      <c r="C53" s="39" t="s">
        <v>185</v>
      </c>
      <c r="D53" s="57">
        <v>35043.26</v>
      </c>
      <c r="E53" s="57">
        <v>44530.28</v>
      </c>
      <c r="F53" s="57">
        <v>43200.51</v>
      </c>
      <c r="G53" s="57">
        <v>32838.4</v>
      </c>
      <c r="H53" s="54">
        <v>41633.83</v>
      </c>
      <c r="I53" s="54">
        <v>44718.89</v>
      </c>
      <c r="J53" s="54"/>
      <c r="K53" s="54"/>
      <c r="L53" s="54"/>
      <c r="M53" s="54"/>
      <c r="N53" s="54"/>
      <c r="O53" s="54"/>
      <c r="P53" s="69" t="s">
        <v>73</v>
      </c>
      <c r="Q53" s="67" t="s">
        <v>193</v>
      </c>
      <c r="R53" s="68">
        <f>SUM(D53:O53)</f>
        <v>241965.17000000004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</row>
    <row r="54" spans="1:156" ht="22.5">
      <c r="A54" s="13" t="s">
        <v>17</v>
      </c>
      <c r="B54" s="13" t="s">
        <v>18</v>
      </c>
      <c r="C54" s="39" t="s">
        <v>82</v>
      </c>
      <c r="D54" s="57">
        <v>20566.3</v>
      </c>
      <c r="E54" s="57">
        <v>16311.12</v>
      </c>
      <c r="F54" s="57">
        <v>12974.25</v>
      </c>
      <c r="G54" s="57">
        <v>16595.33</v>
      </c>
      <c r="H54" s="54">
        <v>14356.02</v>
      </c>
      <c r="I54" s="90">
        <v>10501.68</v>
      </c>
      <c r="J54" s="54"/>
      <c r="K54" s="54"/>
      <c r="L54" s="54"/>
      <c r="M54" s="54"/>
      <c r="N54" s="54"/>
      <c r="O54" s="54"/>
      <c r="P54" s="69" t="s">
        <v>84</v>
      </c>
      <c r="Q54" s="67" t="s">
        <v>83</v>
      </c>
      <c r="R54" s="68">
        <f>SUM(D54:O54)</f>
        <v>91304.70000000001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</row>
    <row r="55" spans="1:156" ht="11.25">
      <c r="A55" s="14"/>
      <c r="B55" s="14"/>
      <c r="C55" s="46" t="s">
        <v>0</v>
      </c>
      <c r="D55" s="55">
        <f>SUM(D53:D54)</f>
        <v>55609.56</v>
      </c>
      <c r="E55" s="55">
        <f aca="true" t="shared" si="4" ref="E55:O55">SUM(E53:E54)</f>
        <v>60841.4</v>
      </c>
      <c r="F55" s="55">
        <f t="shared" si="4"/>
        <v>56174.76</v>
      </c>
      <c r="G55" s="55">
        <f t="shared" si="4"/>
        <v>49433.73</v>
      </c>
      <c r="H55" s="55">
        <f t="shared" si="4"/>
        <v>55989.850000000006</v>
      </c>
      <c r="I55" s="55">
        <f t="shared" si="4"/>
        <v>55220.57</v>
      </c>
      <c r="J55" s="55">
        <f t="shared" si="4"/>
        <v>0</v>
      </c>
      <c r="K55" s="55">
        <f t="shared" si="4"/>
        <v>0</v>
      </c>
      <c r="L55" s="55">
        <f t="shared" si="4"/>
        <v>0</v>
      </c>
      <c r="M55" s="55">
        <f t="shared" si="4"/>
        <v>0</v>
      </c>
      <c r="N55" s="55">
        <f t="shared" si="4"/>
        <v>0</v>
      </c>
      <c r="O55" s="55">
        <f t="shared" si="4"/>
        <v>0</v>
      </c>
      <c r="P55" s="70"/>
      <c r="Q55" s="71"/>
      <c r="R55" s="68">
        <f>SUM(R53:R54)</f>
        <v>333269.87000000005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</row>
    <row r="56" spans="1:69" ht="11.25">
      <c r="A56" s="92"/>
      <c r="B56" s="92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3"/>
      <c r="P56" s="101"/>
      <c r="Q56" s="101"/>
      <c r="R56" s="101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</row>
    <row r="57" spans="1:69" s="10" customFormat="1" ht="11.25">
      <c r="A57" s="13"/>
      <c r="B57" s="13"/>
      <c r="C57" s="135" t="s">
        <v>1</v>
      </c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</row>
    <row r="58" spans="1:69" s="10" customFormat="1" ht="22.5" customHeight="1">
      <c r="A58" s="13"/>
      <c r="B58" s="13"/>
      <c r="C58" s="39" t="s">
        <v>194</v>
      </c>
      <c r="D58" s="57">
        <v>0</v>
      </c>
      <c r="E58" s="57">
        <v>0</v>
      </c>
      <c r="F58" s="57">
        <v>0</v>
      </c>
      <c r="G58" s="57">
        <v>0</v>
      </c>
      <c r="H58" s="54">
        <v>0</v>
      </c>
      <c r="I58" s="54">
        <v>954.55</v>
      </c>
      <c r="J58" s="54"/>
      <c r="K58" s="54"/>
      <c r="L58" s="54"/>
      <c r="M58" s="54"/>
      <c r="N58" s="54"/>
      <c r="O58" s="54"/>
      <c r="P58" s="120" t="s">
        <v>195</v>
      </c>
      <c r="Q58" s="67" t="s">
        <v>196</v>
      </c>
      <c r="R58" s="68">
        <f>SUM(D58:O58)</f>
        <v>954.55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</row>
    <row r="59" spans="1:69" ht="11.25">
      <c r="A59" s="14"/>
      <c r="B59" s="14"/>
      <c r="C59" s="39" t="s">
        <v>183</v>
      </c>
      <c r="D59" s="57">
        <v>778.38</v>
      </c>
      <c r="E59" s="57">
        <v>778.38</v>
      </c>
      <c r="F59" s="57">
        <v>778.38</v>
      </c>
      <c r="G59" s="57">
        <v>778.38</v>
      </c>
      <c r="H59" s="54">
        <v>778.38</v>
      </c>
      <c r="I59" s="54">
        <v>778.38</v>
      </c>
      <c r="J59" s="54"/>
      <c r="K59" s="54"/>
      <c r="L59" s="54"/>
      <c r="M59" s="54"/>
      <c r="N59" s="54"/>
      <c r="O59" s="54"/>
      <c r="P59" s="69" t="s">
        <v>10</v>
      </c>
      <c r="Q59" s="67" t="s">
        <v>90</v>
      </c>
      <c r="R59" s="68">
        <f>SUM(D59:O59)</f>
        <v>4670.28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</row>
    <row r="60" spans="1:70" s="13" customFormat="1" ht="14.25" customHeight="1">
      <c r="A60" s="20"/>
      <c r="B60" s="21"/>
      <c r="C60" s="46" t="s">
        <v>0</v>
      </c>
      <c r="D60" s="55">
        <f>SUM(D58:D59)</f>
        <v>778.38</v>
      </c>
      <c r="E60" s="55">
        <f>SUM(E58:E59)</f>
        <v>778.38</v>
      </c>
      <c r="F60" s="55">
        <f>SUM(F58:F59)</f>
        <v>778.38</v>
      </c>
      <c r="G60" s="55">
        <f>SUM(G58:G59)</f>
        <v>778.38</v>
      </c>
      <c r="H60" s="55">
        <f>SUM(H58:H59)</f>
        <v>778.38</v>
      </c>
      <c r="I60" s="55">
        <f>SUM(I58:I59)</f>
        <v>1732.9299999999998</v>
      </c>
      <c r="J60" s="55">
        <f>SUM(J58:J59)</f>
        <v>0</v>
      </c>
      <c r="K60" s="55">
        <f>SUM(K58:K59)</f>
        <v>0</v>
      </c>
      <c r="L60" s="55">
        <f>SUM(L58:L59)</f>
        <v>0</v>
      </c>
      <c r="M60" s="55">
        <f>SUM(M58:M59)</f>
        <v>0</v>
      </c>
      <c r="N60" s="55">
        <f>SUM(N58:N59)</f>
        <v>0</v>
      </c>
      <c r="O60" s="55">
        <f>SUM(O58:O59)</f>
        <v>0</v>
      </c>
      <c r="P60" s="70"/>
      <c r="Q60" s="71"/>
      <c r="R60" s="68">
        <f>SUM(R58:R59)</f>
        <v>5624.83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3"/>
    </row>
    <row r="61" spans="1:69" ht="11.25">
      <c r="A61" s="11"/>
      <c r="B61" s="11"/>
      <c r="C61" s="22"/>
      <c r="D61" s="22"/>
      <c r="E61" s="22"/>
      <c r="F61" s="22"/>
      <c r="G61" s="22"/>
      <c r="H61" s="58"/>
      <c r="I61" s="58"/>
      <c r="J61" s="58"/>
      <c r="K61" s="58"/>
      <c r="L61" s="58"/>
      <c r="M61" s="58"/>
      <c r="N61" s="58"/>
      <c r="O61" s="58"/>
      <c r="P61" s="22"/>
      <c r="Q61" s="22"/>
      <c r="R61" s="22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</row>
    <row r="62" spans="1:69" ht="11.25">
      <c r="A62" s="12" t="s">
        <v>8</v>
      </c>
      <c r="B62" s="12" t="s">
        <v>8</v>
      </c>
      <c r="C62" s="135" t="s">
        <v>91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</row>
    <row r="63" spans="1:69" ht="22.5">
      <c r="A63" s="14"/>
      <c r="B63" s="14"/>
      <c r="C63" s="39" t="s">
        <v>186</v>
      </c>
      <c r="D63" s="57">
        <v>22358.69</v>
      </c>
      <c r="E63" s="57">
        <v>22358.69</v>
      </c>
      <c r="F63" s="57">
        <v>22358.69</v>
      </c>
      <c r="G63" s="57">
        <v>22358.69</v>
      </c>
      <c r="H63" s="54">
        <v>22358.69</v>
      </c>
      <c r="I63" s="54">
        <v>22358.69</v>
      </c>
      <c r="J63" s="54"/>
      <c r="K63" s="54"/>
      <c r="L63" s="54"/>
      <c r="M63" s="54"/>
      <c r="N63" s="54"/>
      <c r="O63" s="54"/>
      <c r="P63" s="75" t="s">
        <v>72</v>
      </c>
      <c r="Q63" s="89" t="s">
        <v>71</v>
      </c>
      <c r="R63" s="68">
        <f>SUM(D63:O63)</f>
        <v>134152.13999999998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</row>
    <row r="64" spans="1:70" s="13" customFormat="1" ht="11.25">
      <c r="A64" s="20"/>
      <c r="B64" s="21"/>
      <c r="C64" s="46" t="s">
        <v>0</v>
      </c>
      <c r="D64" s="55">
        <f>SUM(D63)</f>
        <v>22358.69</v>
      </c>
      <c r="E64" s="55">
        <f aca="true" t="shared" si="5" ref="E64:O64">SUM(E63)</f>
        <v>22358.69</v>
      </c>
      <c r="F64" s="55">
        <f t="shared" si="5"/>
        <v>22358.69</v>
      </c>
      <c r="G64" s="55">
        <f t="shared" si="5"/>
        <v>22358.69</v>
      </c>
      <c r="H64" s="55">
        <f t="shared" si="5"/>
        <v>22358.69</v>
      </c>
      <c r="I64" s="55">
        <f t="shared" si="5"/>
        <v>22358.69</v>
      </c>
      <c r="J64" s="55">
        <f t="shared" si="5"/>
        <v>0</v>
      </c>
      <c r="K64" s="55">
        <f t="shared" si="5"/>
        <v>0</v>
      </c>
      <c r="L64" s="55">
        <f t="shared" si="5"/>
        <v>0</v>
      </c>
      <c r="M64" s="55">
        <f t="shared" si="5"/>
        <v>0</v>
      </c>
      <c r="N64" s="55">
        <f t="shared" si="5"/>
        <v>0</v>
      </c>
      <c r="O64" s="55">
        <f t="shared" si="5"/>
        <v>0</v>
      </c>
      <c r="P64" s="70"/>
      <c r="Q64" s="71"/>
      <c r="R64" s="68">
        <f>SUM(R63)</f>
        <v>134152.13999999998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3"/>
    </row>
    <row r="65" spans="1:69" ht="11.25">
      <c r="A65" s="26" t="s">
        <v>32</v>
      </c>
      <c r="B65" s="26" t="s">
        <v>33</v>
      </c>
      <c r="C65" s="22"/>
      <c r="D65" s="22"/>
      <c r="E65" s="22"/>
      <c r="F65" s="22"/>
      <c r="G65" s="22"/>
      <c r="H65" s="58"/>
      <c r="I65" s="58"/>
      <c r="J65" s="58"/>
      <c r="K65" s="58"/>
      <c r="L65" s="58"/>
      <c r="M65" s="58"/>
      <c r="N65" s="58"/>
      <c r="O65" s="58"/>
      <c r="P65" s="22"/>
      <c r="Q65" s="22"/>
      <c r="R65" s="22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</row>
    <row r="66" spans="1:69" ht="11.25">
      <c r="A66" s="26"/>
      <c r="B66" s="26"/>
      <c r="C66" s="133" t="s">
        <v>133</v>
      </c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</row>
    <row r="67" spans="1:69" ht="11.25">
      <c r="A67" s="26"/>
      <c r="B67" s="26"/>
      <c r="C67" s="39" t="s">
        <v>220</v>
      </c>
      <c r="D67" s="57">
        <v>0</v>
      </c>
      <c r="E67" s="57">
        <v>0</v>
      </c>
      <c r="F67" s="57">
        <v>0</v>
      </c>
      <c r="G67" s="57">
        <v>0</v>
      </c>
      <c r="H67" s="57">
        <v>4000</v>
      </c>
      <c r="I67" s="57">
        <v>4000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126"/>
      <c r="Q67" s="126"/>
      <c r="R67" s="68">
        <f>SUM(D67:O67)</f>
        <v>8000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</row>
    <row r="68" spans="1:69" ht="22.5">
      <c r="A68" s="26"/>
      <c r="B68" s="26"/>
      <c r="C68" s="39" t="s">
        <v>173</v>
      </c>
      <c r="D68" s="57">
        <v>5000</v>
      </c>
      <c r="E68" s="57">
        <v>5000</v>
      </c>
      <c r="F68" s="57">
        <v>5000</v>
      </c>
      <c r="G68" s="57">
        <v>5000</v>
      </c>
      <c r="H68" s="57">
        <v>2833</v>
      </c>
      <c r="I68" s="115">
        <v>0</v>
      </c>
      <c r="J68" s="115">
        <v>0</v>
      </c>
      <c r="K68" s="115">
        <v>0</v>
      </c>
      <c r="L68" s="115">
        <v>0</v>
      </c>
      <c r="M68" s="115">
        <v>0</v>
      </c>
      <c r="N68" s="115">
        <v>0</v>
      </c>
      <c r="O68" s="115">
        <v>0</v>
      </c>
      <c r="P68" s="96" t="s">
        <v>134</v>
      </c>
      <c r="Q68" s="89" t="s">
        <v>135</v>
      </c>
      <c r="R68" s="68">
        <f>SUM(D68:O68)</f>
        <v>22833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</row>
    <row r="69" spans="1:69" ht="11.25">
      <c r="A69" s="26"/>
      <c r="B69" s="26"/>
      <c r="C69" s="46" t="s">
        <v>0</v>
      </c>
      <c r="D69" s="59">
        <f>SUM(D67:D68)</f>
        <v>5000</v>
      </c>
      <c r="E69" s="59">
        <f>SUM(E67:E68)</f>
        <v>5000</v>
      </c>
      <c r="F69" s="59">
        <f>SUM(F67:F68)</f>
        <v>5000</v>
      </c>
      <c r="G69" s="59">
        <f>SUM(G67:G68)</f>
        <v>5000</v>
      </c>
      <c r="H69" s="59">
        <f>SUM(H67:H68)</f>
        <v>6833</v>
      </c>
      <c r="I69" s="59">
        <f aca="true" t="shared" si="6" ref="I69:Q69">SUM(I67:I68)</f>
        <v>4000</v>
      </c>
      <c r="J69" s="59">
        <f t="shared" si="6"/>
        <v>0</v>
      </c>
      <c r="K69" s="59">
        <f t="shared" si="6"/>
        <v>0</v>
      </c>
      <c r="L69" s="59">
        <f t="shared" si="6"/>
        <v>0</v>
      </c>
      <c r="M69" s="59">
        <f t="shared" si="6"/>
        <v>0</v>
      </c>
      <c r="N69" s="59">
        <f t="shared" si="6"/>
        <v>0</v>
      </c>
      <c r="O69" s="59">
        <f t="shared" si="6"/>
        <v>0</v>
      </c>
      <c r="P69" s="59">
        <f t="shared" si="6"/>
        <v>0</v>
      </c>
      <c r="Q69" s="59">
        <f t="shared" si="6"/>
        <v>0</v>
      </c>
      <c r="R69" s="68">
        <f>SUM(D69:O69)</f>
        <v>30833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</row>
    <row r="70" spans="1:69" ht="11.25">
      <c r="A70" s="26"/>
      <c r="B70" s="26"/>
      <c r="C70" s="22"/>
      <c r="D70" s="22"/>
      <c r="E70" s="22"/>
      <c r="F70" s="22"/>
      <c r="G70" s="22"/>
      <c r="H70" s="58"/>
      <c r="I70" s="58"/>
      <c r="J70" s="58"/>
      <c r="K70" s="58"/>
      <c r="L70" s="58"/>
      <c r="M70" s="58"/>
      <c r="N70" s="58"/>
      <c r="O70" s="58"/>
      <c r="P70" s="22"/>
      <c r="Q70" s="22"/>
      <c r="R70" s="22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</row>
    <row r="71" spans="1:69" ht="11.25">
      <c r="A71" s="26"/>
      <c r="B71" s="26"/>
      <c r="C71" s="133" t="s">
        <v>2</v>
      </c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</row>
    <row r="72" spans="1:69" ht="22.5">
      <c r="A72" s="1" t="s">
        <v>11</v>
      </c>
      <c r="B72" s="1" t="s">
        <v>12</v>
      </c>
      <c r="C72" s="39" t="s">
        <v>174</v>
      </c>
      <c r="D72" s="118">
        <v>0</v>
      </c>
      <c r="E72" s="118">
        <v>0</v>
      </c>
      <c r="F72" s="118">
        <v>0</v>
      </c>
      <c r="G72" s="118">
        <v>0</v>
      </c>
      <c r="H72" s="118">
        <v>0</v>
      </c>
      <c r="I72" s="118">
        <v>745.92</v>
      </c>
      <c r="J72" s="54"/>
      <c r="K72" s="54"/>
      <c r="L72" s="54"/>
      <c r="M72" s="90"/>
      <c r="N72" s="54"/>
      <c r="O72" s="54"/>
      <c r="P72" s="76" t="s">
        <v>13</v>
      </c>
      <c r="Q72" s="67" t="s">
        <v>53</v>
      </c>
      <c r="R72" s="68">
        <f>SUM(D72:O72)</f>
        <v>745.92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</row>
    <row r="73" spans="1:69" ht="11.25">
      <c r="A73" s="14"/>
      <c r="B73" s="14"/>
      <c r="C73" s="46" t="s">
        <v>0</v>
      </c>
      <c r="D73" s="119">
        <f>SUM(D72)</f>
        <v>0</v>
      </c>
      <c r="E73" s="119">
        <f aca="true" t="shared" si="7" ref="E73:O73">SUM(E72)</f>
        <v>0</v>
      </c>
      <c r="F73" s="119">
        <f t="shared" si="7"/>
        <v>0</v>
      </c>
      <c r="G73" s="119">
        <f t="shared" si="7"/>
        <v>0</v>
      </c>
      <c r="H73" s="119">
        <f t="shared" si="7"/>
        <v>0</v>
      </c>
      <c r="I73" s="119">
        <f t="shared" si="7"/>
        <v>745.92</v>
      </c>
      <c r="J73" s="59">
        <f t="shared" si="7"/>
        <v>0</v>
      </c>
      <c r="K73" s="59">
        <f t="shared" si="7"/>
        <v>0</v>
      </c>
      <c r="L73" s="59">
        <f t="shared" si="7"/>
        <v>0</v>
      </c>
      <c r="M73" s="59">
        <f t="shared" si="7"/>
        <v>0</v>
      </c>
      <c r="N73" s="59">
        <f t="shared" si="7"/>
        <v>0</v>
      </c>
      <c r="O73" s="59">
        <f t="shared" si="7"/>
        <v>0</v>
      </c>
      <c r="P73" s="77"/>
      <c r="Q73" s="71"/>
      <c r="R73" s="68">
        <f>SUM(D73:O73)</f>
        <v>745.92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</row>
    <row r="74" spans="1:69" ht="11.25">
      <c r="A74" s="27"/>
      <c r="B74" s="28"/>
      <c r="C74" s="19"/>
      <c r="D74" s="19"/>
      <c r="E74" s="19"/>
      <c r="F74" s="19"/>
      <c r="G74" s="19"/>
      <c r="H74" s="60"/>
      <c r="I74" s="60"/>
      <c r="J74" s="60"/>
      <c r="K74" s="60"/>
      <c r="L74" s="60"/>
      <c r="M74" s="60"/>
      <c r="N74" s="60"/>
      <c r="O74" s="60"/>
      <c r="P74" s="32"/>
      <c r="Q74" s="73"/>
      <c r="R74" s="7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</row>
    <row r="75" spans="1:69" ht="11.25">
      <c r="A75" s="14"/>
      <c r="B75" s="14"/>
      <c r="C75" s="133" t="s">
        <v>3</v>
      </c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</row>
    <row r="76" spans="1:18" ht="11.25">
      <c r="A76" s="30" t="s">
        <v>2</v>
      </c>
      <c r="B76" s="30"/>
      <c r="C76" s="39" t="s">
        <v>175</v>
      </c>
      <c r="D76" s="57">
        <v>2582.33</v>
      </c>
      <c r="E76" s="57">
        <v>2582.33</v>
      </c>
      <c r="F76" s="57">
        <v>2582.33</v>
      </c>
      <c r="G76" s="57">
        <v>2582.33</v>
      </c>
      <c r="H76" s="54">
        <v>2582.33</v>
      </c>
      <c r="I76" s="54">
        <v>2582.33</v>
      </c>
      <c r="J76" s="54"/>
      <c r="K76" s="54"/>
      <c r="L76" s="54"/>
      <c r="M76" s="54"/>
      <c r="N76" s="54"/>
      <c r="O76" s="54"/>
      <c r="P76" s="78" t="s">
        <v>35</v>
      </c>
      <c r="Q76" s="79" t="s">
        <v>96</v>
      </c>
      <c r="R76" s="68">
        <f>SUM(D76:O76)</f>
        <v>15493.98</v>
      </c>
    </row>
    <row r="77" spans="1:18" ht="11.25">
      <c r="A77" s="26" t="s">
        <v>11</v>
      </c>
      <c r="B77" s="26" t="s">
        <v>12</v>
      </c>
      <c r="C77" s="46" t="s">
        <v>0</v>
      </c>
      <c r="D77" s="55">
        <f>SUM(D76)</f>
        <v>2582.33</v>
      </c>
      <c r="E77" s="55">
        <f aca="true" t="shared" si="8" ref="E77:O77">SUM(E76)</f>
        <v>2582.33</v>
      </c>
      <c r="F77" s="55">
        <f t="shared" si="8"/>
        <v>2582.33</v>
      </c>
      <c r="G77" s="55">
        <f t="shared" si="8"/>
        <v>2582.33</v>
      </c>
      <c r="H77" s="55">
        <f t="shared" si="8"/>
        <v>2582.33</v>
      </c>
      <c r="I77" s="55">
        <f t="shared" si="8"/>
        <v>2582.33</v>
      </c>
      <c r="J77" s="55">
        <f t="shared" si="8"/>
        <v>0</v>
      </c>
      <c r="K77" s="55">
        <f t="shared" si="8"/>
        <v>0</v>
      </c>
      <c r="L77" s="55">
        <f t="shared" si="8"/>
        <v>0</v>
      </c>
      <c r="M77" s="55">
        <f t="shared" si="8"/>
        <v>0</v>
      </c>
      <c r="N77" s="55">
        <f t="shared" si="8"/>
        <v>0</v>
      </c>
      <c r="O77" s="55">
        <f t="shared" si="8"/>
        <v>0</v>
      </c>
      <c r="P77" s="77"/>
      <c r="Q77" s="71"/>
      <c r="R77" s="68">
        <f>SUM(D77:O77)</f>
        <v>15493.98</v>
      </c>
    </row>
    <row r="78" spans="1:108" s="1" customFormat="1" ht="11.25">
      <c r="A78" s="31"/>
      <c r="B78" s="29"/>
      <c r="C78" s="32"/>
      <c r="D78" s="32"/>
      <c r="E78" s="32"/>
      <c r="F78" s="32"/>
      <c r="G78" s="32"/>
      <c r="H78" s="58"/>
      <c r="I78" s="58"/>
      <c r="J78" s="58"/>
      <c r="K78" s="58"/>
      <c r="L78" s="58"/>
      <c r="M78" s="58"/>
      <c r="N78" s="58"/>
      <c r="O78" s="58"/>
      <c r="P78" s="32"/>
      <c r="Q78" s="32"/>
      <c r="R78" s="32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</row>
    <row r="79" spans="1:108" s="13" customFormat="1" ht="11.25">
      <c r="A79" s="20"/>
      <c r="B79" s="21"/>
      <c r="C79" s="22"/>
      <c r="D79" s="22"/>
      <c r="E79" s="22"/>
      <c r="F79" s="22"/>
      <c r="G79" s="22"/>
      <c r="H79" s="58"/>
      <c r="I79" s="58"/>
      <c r="J79" s="58"/>
      <c r="K79" s="58"/>
      <c r="L79" s="58"/>
      <c r="M79" s="58"/>
      <c r="N79" s="58"/>
      <c r="O79" s="58"/>
      <c r="P79" s="22"/>
      <c r="Q79" s="22"/>
      <c r="R79" s="22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</row>
    <row r="80" spans="1:18" ht="11.25">
      <c r="A80" s="14"/>
      <c r="B80" s="14"/>
      <c r="C80" s="133" t="s">
        <v>36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</row>
    <row r="81" spans="1:18" ht="48.75" customHeight="1">
      <c r="A81" s="14"/>
      <c r="B81" s="14"/>
      <c r="C81" s="39" t="s">
        <v>157</v>
      </c>
      <c r="D81" s="99">
        <v>8700</v>
      </c>
      <c r="E81" s="99">
        <v>8850</v>
      </c>
      <c r="F81" s="99">
        <v>8850</v>
      </c>
      <c r="G81" s="99">
        <v>13500</v>
      </c>
      <c r="H81" s="90">
        <v>12600</v>
      </c>
      <c r="I81" s="90">
        <v>13200</v>
      </c>
      <c r="J81" s="90"/>
      <c r="K81" s="90"/>
      <c r="L81" s="90"/>
      <c r="M81" s="90"/>
      <c r="N81" s="90"/>
      <c r="O81" s="90"/>
      <c r="P81" s="69" t="s">
        <v>188</v>
      </c>
      <c r="Q81" s="67" t="s">
        <v>105</v>
      </c>
      <c r="R81" s="68">
        <f>SUM(D81:O81)</f>
        <v>65700</v>
      </c>
    </row>
    <row r="82" spans="1:18" ht="11.25">
      <c r="A82" s="13"/>
      <c r="B82" s="13"/>
      <c r="C82" s="39" t="s">
        <v>85</v>
      </c>
      <c r="D82" s="99">
        <v>2800</v>
      </c>
      <c r="E82" s="99">
        <v>2800</v>
      </c>
      <c r="F82" s="99">
        <v>4595.94</v>
      </c>
      <c r="G82" s="99">
        <v>3447.89</v>
      </c>
      <c r="H82" s="116">
        <v>0</v>
      </c>
      <c r="I82" s="116"/>
      <c r="J82" s="116"/>
      <c r="K82" s="116"/>
      <c r="L82" s="116"/>
      <c r="M82" s="116"/>
      <c r="N82" s="116"/>
      <c r="O82" s="116"/>
      <c r="P82" s="69" t="s">
        <v>86</v>
      </c>
      <c r="Q82" s="67" t="s">
        <v>87</v>
      </c>
      <c r="R82" s="68">
        <f>SUM(D82:O82)</f>
        <v>13643.829999999998</v>
      </c>
    </row>
    <row r="83" spans="1:156" ht="45">
      <c r="A83" s="12"/>
      <c r="B83" s="41"/>
      <c r="C83" s="49" t="s">
        <v>208</v>
      </c>
      <c r="D83" s="57">
        <v>0</v>
      </c>
      <c r="E83" s="57">
        <v>0</v>
      </c>
      <c r="F83" s="57">
        <v>1414</v>
      </c>
      <c r="G83" s="57">
        <v>1153</v>
      </c>
      <c r="H83" s="61">
        <v>1153</v>
      </c>
      <c r="I83" s="61">
        <v>786</v>
      </c>
      <c r="J83" s="64"/>
      <c r="K83" s="64"/>
      <c r="L83" s="64"/>
      <c r="M83" s="64"/>
      <c r="N83" s="64"/>
      <c r="O83" s="64"/>
      <c r="P83" s="76" t="s">
        <v>211</v>
      </c>
      <c r="Q83" s="80" t="s">
        <v>210</v>
      </c>
      <c r="R83" s="68">
        <f>SUM(D83:O83)</f>
        <v>4506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</row>
    <row r="84" spans="1:18" ht="11.25">
      <c r="A84" s="14"/>
      <c r="B84" s="14"/>
      <c r="C84" s="46" t="s">
        <v>0</v>
      </c>
      <c r="D84" s="55">
        <f aca="true" t="shared" si="9" ref="D84:O84">SUM(D81:D83)</f>
        <v>11500</v>
      </c>
      <c r="E84" s="55">
        <f t="shared" si="9"/>
        <v>11650</v>
      </c>
      <c r="F84" s="55">
        <f t="shared" si="9"/>
        <v>14859.939999999999</v>
      </c>
      <c r="G84" s="55">
        <f t="shared" si="9"/>
        <v>18100.89</v>
      </c>
      <c r="H84" s="55">
        <f t="shared" si="9"/>
        <v>13753</v>
      </c>
      <c r="I84" s="55">
        <f t="shared" si="9"/>
        <v>13986</v>
      </c>
      <c r="J84" s="55">
        <f t="shared" si="9"/>
        <v>0</v>
      </c>
      <c r="K84" s="55">
        <f t="shared" si="9"/>
        <v>0</v>
      </c>
      <c r="L84" s="55">
        <f t="shared" si="9"/>
        <v>0</v>
      </c>
      <c r="M84" s="55">
        <f t="shared" si="9"/>
        <v>0</v>
      </c>
      <c r="N84" s="55">
        <f t="shared" si="9"/>
        <v>0</v>
      </c>
      <c r="O84" s="55">
        <f t="shared" si="9"/>
        <v>0</v>
      </c>
      <c r="P84" s="55">
        <f>SUM(P81:P82)</f>
        <v>0</v>
      </c>
      <c r="Q84" s="55">
        <f>SUM(Q81:Q82)</f>
        <v>0</v>
      </c>
      <c r="R84" s="68">
        <f>SUM(R81:R83)</f>
        <v>83849.83</v>
      </c>
    </row>
    <row r="85" spans="1:18" s="21" customFormat="1" ht="11.25">
      <c r="A85" s="20"/>
      <c r="C85" s="22"/>
      <c r="D85" s="22"/>
      <c r="E85" s="22"/>
      <c r="F85" s="22"/>
      <c r="G85" s="22"/>
      <c r="H85" s="58"/>
      <c r="I85" s="58"/>
      <c r="J85" s="58"/>
      <c r="K85" s="58"/>
      <c r="L85" s="58"/>
      <c r="M85" s="58"/>
      <c r="N85" s="58"/>
      <c r="O85" s="58"/>
      <c r="P85" s="22"/>
      <c r="Q85" s="22"/>
      <c r="R85" s="22"/>
    </row>
    <row r="86" spans="1:18" ht="11.25">
      <c r="A86" s="14"/>
      <c r="B86" s="14"/>
      <c r="C86" s="133" t="s">
        <v>30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</row>
    <row r="87" spans="1:18" ht="22.5">
      <c r="A87" s="14"/>
      <c r="B87" s="14"/>
      <c r="C87" s="39" t="s">
        <v>176</v>
      </c>
      <c r="D87" s="57">
        <v>3950.83</v>
      </c>
      <c r="E87" s="57">
        <v>4611.48</v>
      </c>
      <c r="F87" s="57">
        <v>3800.2</v>
      </c>
      <c r="G87" s="57">
        <v>4392.82</v>
      </c>
      <c r="H87" s="54">
        <v>7915.64</v>
      </c>
      <c r="I87" s="54">
        <v>6491.54</v>
      </c>
      <c r="J87" s="54"/>
      <c r="K87" s="54"/>
      <c r="L87" s="54"/>
      <c r="M87" s="54"/>
      <c r="N87" s="54"/>
      <c r="O87" s="90"/>
      <c r="P87" s="97" t="s">
        <v>121</v>
      </c>
      <c r="Q87" s="89" t="s">
        <v>122</v>
      </c>
      <c r="R87" s="68">
        <f>SUM(D87:O87)</f>
        <v>31162.51</v>
      </c>
    </row>
    <row r="88" spans="1:18" ht="11.25">
      <c r="A88" s="14"/>
      <c r="B88" s="14"/>
      <c r="C88" s="46" t="s">
        <v>0</v>
      </c>
      <c r="D88" s="55">
        <f aca="true" t="shared" si="10" ref="D88:O88">SUM(D87)</f>
        <v>3950.83</v>
      </c>
      <c r="E88" s="55">
        <f t="shared" si="10"/>
        <v>4611.48</v>
      </c>
      <c r="F88" s="55">
        <f t="shared" si="10"/>
        <v>3800.2</v>
      </c>
      <c r="G88" s="55">
        <f t="shared" si="10"/>
        <v>4392.82</v>
      </c>
      <c r="H88" s="55">
        <f t="shared" si="10"/>
        <v>7915.64</v>
      </c>
      <c r="I88" s="55">
        <f t="shared" si="10"/>
        <v>6491.54</v>
      </c>
      <c r="J88" s="55">
        <f t="shared" si="10"/>
        <v>0</v>
      </c>
      <c r="K88" s="55">
        <f t="shared" si="10"/>
        <v>0</v>
      </c>
      <c r="L88" s="55">
        <f t="shared" si="10"/>
        <v>0</v>
      </c>
      <c r="M88" s="55">
        <f t="shared" si="10"/>
        <v>0</v>
      </c>
      <c r="N88" s="55">
        <f t="shared" si="10"/>
        <v>0</v>
      </c>
      <c r="O88" s="55">
        <f t="shared" si="10"/>
        <v>0</v>
      </c>
      <c r="P88" s="77"/>
      <c r="Q88" s="71"/>
      <c r="R88" s="68">
        <f>SUM(D88:O88)</f>
        <v>31162.51</v>
      </c>
    </row>
    <row r="89" spans="1:156" s="13" customFormat="1" ht="11.25">
      <c r="A89" s="20"/>
      <c r="B89" s="21"/>
      <c r="C89" s="22"/>
      <c r="D89" s="22"/>
      <c r="E89" s="22"/>
      <c r="F89" s="22"/>
      <c r="G89" s="22"/>
      <c r="H89" s="58"/>
      <c r="I89" s="58"/>
      <c r="J89" s="58"/>
      <c r="K89" s="58"/>
      <c r="L89" s="58"/>
      <c r="M89" s="58"/>
      <c r="N89" s="58"/>
      <c r="O89" s="58"/>
      <c r="P89" s="22"/>
      <c r="Q89" s="22"/>
      <c r="R89" s="22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</row>
    <row r="90" spans="1:156" ht="11.25">
      <c r="A90" s="14"/>
      <c r="B90" s="14"/>
      <c r="C90" s="134" t="s">
        <v>34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</row>
    <row r="91" spans="1:156" ht="22.5">
      <c r="A91" s="33"/>
      <c r="B91" s="33"/>
      <c r="C91" s="97" t="s">
        <v>192</v>
      </c>
      <c r="D91" s="99">
        <v>4835.74</v>
      </c>
      <c r="E91" s="99">
        <v>3926.8</v>
      </c>
      <c r="F91" s="99">
        <v>6496.5</v>
      </c>
      <c r="G91" s="99">
        <v>4075.64</v>
      </c>
      <c r="H91" s="91">
        <v>6021.84</v>
      </c>
      <c r="I91" s="91">
        <v>6051.82</v>
      </c>
      <c r="J91" s="91"/>
      <c r="K91" s="91"/>
      <c r="L91" s="91"/>
      <c r="M91" s="91"/>
      <c r="N91" s="91"/>
      <c r="O91" s="91"/>
      <c r="P91" s="69" t="s">
        <v>29</v>
      </c>
      <c r="Q91" s="100" t="s">
        <v>147</v>
      </c>
      <c r="R91" s="68">
        <f>SUM(D91:O91)</f>
        <v>31408.34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</row>
    <row r="92" spans="1:156" ht="11.25">
      <c r="A92" s="33" t="s">
        <v>19</v>
      </c>
      <c r="B92" s="33"/>
      <c r="C92" s="47" t="s">
        <v>0</v>
      </c>
      <c r="D92" s="62">
        <f aca="true" t="shared" si="11" ref="D92:O92">SUM(D91:D91)</f>
        <v>4835.74</v>
      </c>
      <c r="E92" s="62">
        <f t="shared" si="11"/>
        <v>3926.8</v>
      </c>
      <c r="F92" s="62">
        <f t="shared" si="11"/>
        <v>6496.5</v>
      </c>
      <c r="G92" s="62">
        <f t="shared" si="11"/>
        <v>4075.64</v>
      </c>
      <c r="H92" s="62">
        <f t="shared" si="11"/>
        <v>6021.84</v>
      </c>
      <c r="I92" s="62">
        <f t="shared" si="11"/>
        <v>6051.82</v>
      </c>
      <c r="J92" s="62">
        <f t="shared" si="11"/>
        <v>0</v>
      </c>
      <c r="K92" s="62">
        <f t="shared" si="11"/>
        <v>0</v>
      </c>
      <c r="L92" s="62">
        <f t="shared" si="11"/>
        <v>0</v>
      </c>
      <c r="M92" s="62">
        <f t="shared" si="11"/>
        <v>0</v>
      </c>
      <c r="N92" s="62">
        <f t="shared" si="11"/>
        <v>0</v>
      </c>
      <c r="O92" s="62">
        <f t="shared" si="11"/>
        <v>0</v>
      </c>
      <c r="P92" s="77"/>
      <c r="Q92" s="82"/>
      <c r="R92" s="68">
        <f>SUM(D92:O92)</f>
        <v>31408.34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</row>
    <row r="93" spans="1:156" s="36" customFormat="1" ht="11.25">
      <c r="A93" s="34"/>
      <c r="B93" s="35"/>
      <c r="C93" s="48"/>
      <c r="D93" s="48"/>
      <c r="E93" s="48"/>
      <c r="F93" s="48"/>
      <c r="G93" s="48"/>
      <c r="H93" s="63"/>
      <c r="I93" s="63"/>
      <c r="J93" s="63"/>
      <c r="K93" s="63"/>
      <c r="L93" s="63"/>
      <c r="M93" s="63"/>
      <c r="N93" s="63"/>
      <c r="O93" s="63"/>
      <c r="P93" s="48"/>
      <c r="Q93" s="48"/>
      <c r="R93" s="48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</row>
    <row r="94" spans="1:156" ht="11.25">
      <c r="A94" s="14"/>
      <c r="B94" s="37"/>
      <c r="C94" s="134" t="s">
        <v>120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0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</row>
    <row r="95" spans="1:156" ht="33.75">
      <c r="A95" s="14"/>
      <c r="B95" s="37"/>
      <c r="C95" s="49" t="s">
        <v>109</v>
      </c>
      <c r="D95" s="98">
        <v>170</v>
      </c>
      <c r="E95" s="98">
        <v>170</v>
      </c>
      <c r="F95" s="98">
        <v>170</v>
      </c>
      <c r="G95" s="123"/>
      <c r="H95" s="124"/>
      <c r="I95" s="124"/>
      <c r="J95" s="125"/>
      <c r="K95" s="125"/>
      <c r="L95" s="121"/>
      <c r="M95" s="121"/>
      <c r="N95" s="124"/>
      <c r="O95" s="121"/>
      <c r="P95" s="76" t="s">
        <v>110</v>
      </c>
      <c r="Q95" s="80" t="s">
        <v>221</v>
      </c>
      <c r="R95" s="83">
        <f>SUM(D95:O95)</f>
        <v>510</v>
      </c>
      <c r="S95" s="10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</row>
    <row r="96" spans="1:156" ht="33.75">
      <c r="A96" s="33"/>
      <c r="B96" s="33"/>
      <c r="C96" s="49" t="s">
        <v>222</v>
      </c>
      <c r="D96" s="127">
        <v>0</v>
      </c>
      <c r="E96" s="127">
        <v>0</v>
      </c>
      <c r="F96" s="127">
        <v>0</v>
      </c>
      <c r="G96" s="128">
        <v>0</v>
      </c>
      <c r="H96" s="129">
        <v>400</v>
      </c>
      <c r="I96" s="129">
        <v>400</v>
      </c>
      <c r="J96" s="130"/>
      <c r="K96" s="130"/>
      <c r="L96" s="91"/>
      <c r="M96" s="91"/>
      <c r="N96" s="129"/>
      <c r="O96" s="91"/>
      <c r="P96" s="76" t="s">
        <v>110</v>
      </c>
      <c r="Q96" s="80" t="s">
        <v>108</v>
      </c>
      <c r="R96" s="83">
        <f>SUM(D96:O96)</f>
        <v>800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</row>
    <row r="97" spans="1:156" ht="11.25">
      <c r="A97" s="13"/>
      <c r="B97" s="38"/>
      <c r="C97" s="50"/>
      <c r="D97" s="62">
        <f>SUM(D95:D96)</f>
        <v>170</v>
      </c>
      <c r="E97" s="62">
        <f>SUM(E95:E96)</f>
        <v>170</v>
      </c>
      <c r="F97" s="62">
        <f>SUM(F95:F96)</f>
        <v>170</v>
      </c>
      <c r="G97" s="62">
        <f>SUM(G95:G96)</f>
        <v>0</v>
      </c>
      <c r="H97" s="62">
        <f aca="true" t="shared" si="12" ref="H97:O97">SUM(H95:H96)</f>
        <v>400</v>
      </c>
      <c r="I97" s="62">
        <f t="shared" si="12"/>
        <v>400</v>
      </c>
      <c r="J97" s="62">
        <f t="shared" si="12"/>
        <v>0</v>
      </c>
      <c r="K97" s="62">
        <f t="shared" si="12"/>
        <v>0</v>
      </c>
      <c r="L97" s="62">
        <f t="shared" si="12"/>
        <v>0</v>
      </c>
      <c r="M97" s="62">
        <f t="shared" si="12"/>
        <v>0</v>
      </c>
      <c r="N97" s="62">
        <f t="shared" si="12"/>
        <v>0</v>
      </c>
      <c r="O97" s="62">
        <f t="shared" si="12"/>
        <v>0</v>
      </c>
      <c r="P97" s="62">
        <f>SUM(P96)</f>
        <v>0</v>
      </c>
      <c r="Q97" s="77"/>
      <c r="R97" s="83">
        <f>SUM(D97:O97)</f>
        <v>1310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</row>
    <row r="98" spans="1:156" s="13" customFormat="1" ht="11.25">
      <c r="A98" s="20"/>
      <c r="B98" s="21"/>
      <c r="C98" s="22"/>
      <c r="D98" s="22"/>
      <c r="E98" s="22"/>
      <c r="F98" s="22"/>
      <c r="G98" s="22"/>
      <c r="H98" s="58"/>
      <c r="I98" s="58"/>
      <c r="J98" s="58"/>
      <c r="K98" s="58"/>
      <c r="L98" s="58"/>
      <c r="M98" s="58"/>
      <c r="N98" s="58"/>
      <c r="O98" s="58"/>
      <c r="P98" s="22"/>
      <c r="Q98" s="22"/>
      <c r="R98" s="22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</row>
    <row r="99" spans="1:156" ht="11.25">
      <c r="A99" s="14"/>
      <c r="B99" s="37"/>
      <c r="C99" s="134" t="s">
        <v>55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</row>
    <row r="100" spans="1:156" ht="45">
      <c r="A100" s="14"/>
      <c r="B100" s="37"/>
      <c r="C100" s="39" t="s">
        <v>179</v>
      </c>
      <c r="D100" s="57">
        <v>916.6</v>
      </c>
      <c r="E100" s="115"/>
      <c r="F100" s="115"/>
      <c r="G100" s="115"/>
      <c r="H100" s="121"/>
      <c r="I100" s="121"/>
      <c r="J100" s="121"/>
      <c r="K100" s="121"/>
      <c r="L100" s="121"/>
      <c r="M100" s="121"/>
      <c r="N100" s="121"/>
      <c r="O100" s="121"/>
      <c r="P100" s="69" t="s">
        <v>60</v>
      </c>
      <c r="Q100" s="81" t="s">
        <v>61</v>
      </c>
      <c r="R100" s="68">
        <f>SUM(D100:O100)</f>
        <v>916.6</v>
      </c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</row>
    <row r="101" spans="1:156" ht="11.25">
      <c r="A101" s="33" t="s">
        <v>20</v>
      </c>
      <c r="B101" s="33"/>
      <c r="C101" s="47" t="s">
        <v>0</v>
      </c>
      <c r="D101" s="62">
        <f>SUM(D100)</f>
        <v>916.6</v>
      </c>
      <c r="E101" s="62">
        <f aca="true" t="shared" si="13" ref="E101:O101">SUM(E100)</f>
        <v>0</v>
      </c>
      <c r="F101" s="62">
        <f t="shared" si="13"/>
        <v>0</v>
      </c>
      <c r="G101" s="62">
        <f t="shared" si="13"/>
        <v>0</v>
      </c>
      <c r="H101" s="62">
        <f t="shared" si="13"/>
        <v>0</v>
      </c>
      <c r="I101" s="62">
        <f t="shared" si="13"/>
        <v>0</v>
      </c>
      <c r="J101" s="62">
        <f t="shared" si="13"/>
        <v>0</v>
      </c>
      <c r="K101" s="62">
        <f t="shared" si="13"/>
        <v>0</v>
      </c>
      <c r="L101" s="62">
        <f t="shared" si="13"/>
        <v>0</v>
      </c>
      <c r="M101" s="62">
        <f t="shared" si="13"/>
        <v>0</v>
      </c>
      <c r="N101" s="62">
        <f t="shared" si="13"/>
        <v>0</v>
      </c>
      <c r="O101" s="62">
        <f t="shared" si="13"/>
        <v>0</v>
      </c>
      <c r="P101" s="77"/>
      <c r="Q101" s="82"/>
      <c r="R101" s="68">
        <f>SUM(D101:O101)</f>
        <v>916.6</v>
      </c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</row>
    <row r="102" spans="1:156" s="36" customFormat="1" ht="11.25">
      <c r="A102" s="34"/>
      <c r="B102" s="35"/>
      <c r="C102" s="48"/>
      <c r="D102" s="48"/>
      <c r="E102" s="48"/>
      <c r="F102" s="48"/>
      <c r="G102" s="48"/>
      <c r="H102" s="63"/>
      <c r="I102" s="63"/>
      <c r="J102" s="63"/>
      <c r="K102" s="63"/>
      <c r="L102" s="63"/>
      <c r="M102" s="63"/>
      <c r="N102" s="63"/>
      <c r="O102" s="63"/>
      <c r="P102" s="48"/>
      <c r="Q102" s="48"/>
      <c r="R102" s="48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</row>
    <row r="103" spans="1:156" ht="11.25">
      <c r="A103" s="14"/>
      <c r="B103" s="37"/>
      <c r="C103" s="134" t="s">
        <v>37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</row>
    <row r="104" spans="1:156" ht="11.25">
      <c r="A104" s="12"/>
      <c r="B104" s="41"/>
      <c r="C104" s="49" t="s">
        <v>180</v>
      </c>
      <c r="D104" s="57">
        <v>0</v>
      </c>
      <c r="E104" s="57">
        <v>0</v>
      </c>
      <c r="F104" s="57">
        <v>0</v>
      </c>
      <c r="G104" s="57">
        <v>0</v>
      </c>
      <c r="H104" s="117">
        <v>0</v>
      </c>
      <c r="I104" s="117">
        <v>0</v>
      </c>
      <c r="J104" s="61"/>
      <c r="K104" s="61"/>
      <c r="L104" s="61"/>
      <c r="M104" s="61"/>
      <c r="N104" s="61"/>
      <c r="O104" s="61"/>
      <c r="P104" s="84" t="s">
        <v>68</v>
      </c>
      <c r="Q104" s="80" t="s">
        <v>117</v>
      </c>
      <c r="R104" s="83">
        <f>SUM(D104:O104)</f>
        <v>0</v>
      </c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</row>
    <row r="105" spans="1:156" ht="11.25">
      <c r="A105" s="12"/>
      <c r="B105" s="41"/>
      <c r="C105" s="50"/>
      <c r="D105" s="62">
        <f>SUM(D104)</f>
        <v>0</v>
      </c>
      <c r="E105" s="62">
        <f aca="true" t="shared" si="14" ref="E105:O105">SUM(E104)</f>
        <v>0</v>
      </c>
      <c r="F105" s="62">
        <f t="shared" si="14"/>
        <v>0</v>
      </c>
      <c r="G105" s="62">
        <f t="shared" si="14"/>
        <v>0</v>
      </c>
      <c r="H105" s="62">
        <f t="shared" si="14"/>
        <v>0</v>
      </c>
      <c r="I105" s="62">
        <f t="shared" si="14"/>
        <v>0</v>
      </c>
      <c r="J105" s="62">
        <f t="shared" si="14"/>
        <v>0</v>
      </c>
      <c r="K105" s="62">
        <f t="shared" si="14"/>
        <v>0</v>
      </c>
      <c r="L105" s="62">
        <f t="shared" si="14"/>
        <v>0</v>
      </c>
      <c r="M105" s="62">
        <f t="shared" si="14"/>
        <v>0</v>
      </c>
      <c r="N105" s="62">
        <f t="shared" si="14"/>
        <v>0</v>
      </c>
      <c r="O105" s="62">
        <f t="shared" si="14"/>
        <v>0</v>
      </c>
      <c r="P105" s="85"/>
      <c r="Q105" s="77"/>
      <c r="R105" s="83">
        <f>SUM(D105:O105)</f>
        <v>0</v>
      </c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</row>
    <row r="106" spans="1:156" s="13" customFormat="1" ht="11.25">
      <c r="A106" s="20"/>
      <c r="B106" s="21"/>
      <c r="C106" s="22"/>
      <c r="D106" s="22"/>
      <c r="E106" s="22"/>
      <c r="F106" s="22"/>
      <c r="G106" s="22"/>
      <c r="H106" s="58"/>
      <c r="I106" s="58"/>
      <c r="J106" s="58"/>
      <c r="K106" s="58"/>
      <c r="L106" s="58"/>
      <c r="M106" s="58"/>
      <c r="N106" s="58"/>
      <c r="O106" s="58"/>
      <c r="P106" s="22"/>
      <c r="Q106" s="22"/>
      <c r="R106" s="22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</row>
    <row r="107" spans="1:156" ht="11.25">
      <c r="A107" s="14"/>
      <c r="B107" s="37"/>
      <c r="C107" s="134" t="s">
        <v>54</v>
      </c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</row>
    <row r="108" spans="1:156" ht="45">
      <c r="A108" s="14"/>
      <c r="B108" s="37"/>
      <c r="C108" s="39" t="s">
        <v>179</v>
      </c>
      <c r="D108" s="57">
        <v>683.3</v>
      </c>
      <c r="E108" s="115"/>
      <c r="F108" s="115"/>
      <c r="G108" s="115"/>
      <c r="H108" s="121"/>
      <c r="I108" s="121"/>
      <c r="J108" s="121"/>
      <c r="K108" s="121"/>
      <c r="L108" s="121"/>
      <c r="M108" s="121"/>
      <c r="N108" s="121"/>
      <c r="O108" s="121"/>
      <c r="P108" s="69" t="s">
        <v>60</v>
      </c>
      <c r="Q108" s="81" t="s">
        <v>61</v>
      </c>
      <c r="R108" s="68">
        <f>SUM(D108:O108)</f>
        <v>683.3</v>
      </c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</row>
    <row r="109" spans="1:156" ht="11.25">
      <c r="A109" s="42"/>
      <c r="B109" s="43"/>
      <c r="C109" s="47" t="s">
        <v>0</v>
      </c>
      <c r="D109" s="62">
        <f>SUM(D108)</f>
        <v>683.3</v>
      </c>
      <c r="E109" s="62">
        <f aca="true" t="shared" si="15" ref="E109:O109">SUM(E108)</f>
        <v>0</v>
      </c>
      <c r="F109" s="62">
        <f t="shared" si="15"/>
        <v>0</v>
      </c>
      <c r="G109" s="62">
        <f t="shared" si="15"/>
        <v>0</v>
      </c>
      <c r="H109" s="62">
        <f t="shared" si="15"/>
        <v>0</v>
      </c>
      <c r="I109" s="62">
        <f t="shared" si="15"/>
        <v>0</v>
      </c>
      <c r="J109" s="62">
        <f t="shared" si="15"/>
        <v>0</v>
      </c>
      <c r="K109" s="62">
        <f t="shared" si="15"/>
        <v>0</v>
      </c>
      <c r="L109" s="62">
        <f t="shared" si="15"/>
        <v>0</v>
      </c>
      <c r="M109" s="62">
        <f t="shared" si="15"/>
        <v>0</v>
      </c>
      <c r="N109" s="62">
        <f t="shared" si="15"/>
        <v>0</v>
      </c>
      <c r="O109" s="62">
        <f t="shared" si="15"/>
        <v>0</v>
      </c>
      <c r="P109" s="77"/>
      <c r="Q109" s="82"/>
      <c r="R109" s="68">
        <f>SUM(D109:O109)</f>
        <v>683.3</v>
      </c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</row>
    <row r="110" spans="1:156" s="13" customFormat="1" ht="11.25">
      <c r="A110" s="20"/>
      <c r="B110" s="21"/>
      <c r="C110" s="22"/>
      <c r="D110" s="22"/>
      <c r="E110" s="22"/>
      <c r="F110" s="22"/>
      <c r="G110" s="22"/>
      <c r="H110" s="58"/>
      <c r="I110" s="58"/>
      <c r="J110" s="58"/>
      <c r="K110" s="58"/>
      <c r="L110" s="58"/>
      <c r="M110" s="58"/>
      <c r="N110" s="58"/>
      <c r="O110" s="58"/>
      <c r="P110" s="22"/>
      <c r="Q110" s="22"/>
      <c r="R110" s="22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</row>
    <row r="111" spans="1:156" ht="11.25">
      <c r="A111" s="12"/>
      <c r="B111" s="41"/>
      <c r="C111" s="134" t="s">
        <v>38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</row>
    <row r="112" spans="1:156" ht="22.5">
      <c r="A112" s="12"/>
      <c r="B112" s="41"/>
      <c r="C112" s="49" t="s">
        <v>63</v>
      </c>
      <c r="D112" s="57">
        <v>2160</v>
      </c>
      <c r="E112" s="57">
        <v>1770</v>
      </c>
      <c r="F112" s="57">
        <v>2170</v>
      </c>
      <c r="G112" s="57">
        <v>2520</v>
      </c>
      <c r="H112" s="61">
        <v>2554</v>
      </c>
      <c r="I112" s="61">
        <v>2350</v>
      </c>
      <c r="J112" s="64"/>
      <c r="K112" s="64"/>
      <c r="L112" s="64"/>
      <c r="M112" s="64"/>
      <c r="N112" s="64"/>
      <c r="O112" s="64"/>
      <c r="P112" s="76" t="s">
        <v>39</v>
      </c>
      <c r="Q112" s="80" t="s">
        <v>64</v>
      </c>
      <c r="R112" s="85">
        <f>SUM(D112:O112)</f>
        <v>13524</v>
      </c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</row>
    <row r="113" spans="1:156" ht="11.25">
      <c r="A113" s="12"/>
      <c r="B113" s="41"/>
      <c r="C113" s="50"/>
      <c r="D113" s="62">
        <f aca="true" t="shared" si="16" ref="D113:O113">SUM(D112:D112)</f>
        <v>2160</v>
      </c>
      <c r="E113" s="62">
        <f t="shared" si="16"/>
        <v>1770</v>
      </c>
      <c r="F113" s="62">
        <f t="shared" si="16"/>
        <v>2170</v>
      </c>
      <c r="G113" s="62">
        <f t="shared" si="16"/>
        <v>2520</v>
      </c>
      <c r="H113" s="62">
        <f t="shared" si="16"/>
        <v>2554</v>
      </c>
      <c r="I113" s="62">
        <f t="shared" si="16"/>
        <v>2350</v>
      </c>
      <c r="J113" s="62">
        <f t="shared" si="16"/>
        <v>0</v>
      </c>
      <c r="K113" s="62">
        <f t="shared" si="16"/>
        <v>0</v>
      </c>
      <c r="L113" s="62">
        <f t="shared" si="16"/>
        <v>0</v>
      </c>
      <c r="M113" s="62">
        <f t="shared" si="16"/>
        <v>0</v>
      </c>
      <c r="N113" s="62">
        <f t="shared" si="16"/>
        <v>0</v>
      </c>
      <c r="O113" s="62">
        <f t="shared" si="16"/>
        <v>0</v>
      </c>
      <c r="P113" s="85"/>
      <c r="Q113" s="77"/>
      <c r="R113" s="83">
        <f>SUM(R112:R112)</f>
        <v>13524</v>
      </c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</row>
    <row r="114" spans="1:156" s="13" customFormat="1" ht="11.25">
      <c r="A114" s="20"/>
      <c r="B114" s="21"/>
      <c r="C114" s="22"/>
      <c r="D114" s="22"/>
      <c r="E114" s="22"/>
      <c r="F114" s="22"/>
      <c r="G114" s="22"/>
      <c r="H114" s="58"/>
      <c r="I114" s="58"/>
      <c r="J114" s="58"/>
      <c r="K114" s="58"/>
      <c r="L114" s="58"/>
      <c r="M114" s="58"/>
      <c r="N114" s="58"/>
      <c r="O114" s="58"/>
      <c r="P114" s="22"/>
      <c r="Q114" s="22"/>
      <c r="R114" s="22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</row>
    <row r="115" spans="1:156" ht="11.25">
      <c r="A115" s="12"/>
      <c r="B115" s="41"/>
      <c r="C115" s="134" t="s">
        <v>148</v>
      </c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</row>
    <row r="116" spans="1:156" ht="22.5">
      <c r="A116" s="12"/>
      <c r="B116" s="41"/>
      <c r="C116" s="49" t="s">
        <v>143</v>
      </c>
      <c r="D116" s="57">
        <v>1500</v>
      </c>
      <c r="E116" s="57">
        <v>1500</v>
      </c>
      <c r="F116" s="57">
        <v>1500</v>
      </c>
      <c r="G116" s="57">
        <v>1500</v>
      </c>
      <c r="H116" s="61">
        <v>1500</v>
      </c>
      <c r="I116" s="61">
        <v>1500</v>
      </c>
      <c r="J116" s="64"/>
      <c r="K116" s="64"/>
      <c r="L116" s="64"/>
      <c r="M116" s="64"/>
      <c r="N116" s="64"/>
      <c r="O116" s="64"/>
      <c r="P116" s="76" t="s">
        <v>144</v>
      </c>
      <c r="Q116" s="80" t="s">
        <v>145</v>
      </c>
      <c r="R116" s="83">
        <f>SUM(D116:O116)</f>
        <v>9000</v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</row>
    <row r="117" spans="1:156" ht="11.25">
      <c r="A117" s="12"/>
      <c r="B117" s="41"/>
      <c r="C117" s="50"/>
      <c r="D117" s="62">
        <f>SUM(D116)</f>
        <v>1500</v>
      </c>
      <c r="E117" s="62">
        <f aca="true" t="shared" si="17" ref="E117:O117">SUM(E116)</f>
        <v>1500</v>
      </c>
      <c r="F117" s="62">
        <f>SUM(F116)</f>
        <v>1500</v>
      </c>
      <c r="G117" s="62">
        <f t="shared" si="17"/>
        <v>1500</v>
      </c>
      <c r="H117" s="62">
        <f t="shared" si="17"/>
        <v>1500</v>
      </c>
      <c r="I117" s="62">
        <f t="shared" si="17"/>
        <v>1500</v>
      </c>
      <c r="J117" s="62">
        <f t="shared" si="17"/>
        <v>0</v>
      </c>
      <c r="K117" s="62">
        <f t="shared" si="17"/>
        <v>0</v>
      </c>
      <c r="L117" s="62">
        <f t="shared" si="17"/>
        <v>0</v>
      </c>
      <c r="M117" s="62">
        <f t="shared" si="17"/>
        <v>0</v>
      </c>
      <c r="N117" s="62">
        <f t="shared" si="17"/>
        <v>0</v>
      </c>
      <c r="O117" s="62">
        <f t="shared" si="17"/>
        <v>0</v>
      </c>
      <c r="P117" s="85"/>
      <c r="Q117" s="77"/>
      <c r="R117" s="83">
        <f>SUM(D117:O117)</f>
        <v>9000</v>
      </c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</row>
    <row r="118" spans="1:18" ht="11.25">
      <c r="A118" s="42"/>
      <c r="B118" s="43"/>
      <c r="C118" s="22"/>
      <c r="D118" s="22"/>
      <c r="E118" s="22"/>
      <c r="F118" s="22"/>
      <c r="G118" s="22"/>
      <c r="H118" s="58"/>
      <c r="I118" s="58"/>
      <c r="J118" s="58"/>
      <c r="K118" s="58"/>
      <c r="L118" s="58"/>
      <c r="M118" s="58"/>
      <c r="N118" s="58"/>
      <c r="O118" s="58"/>
      <c r="P118" s="22"/>
      <c r="Q118" s="22"/>
      <c r="R118" s="22"/>
    </row>
    <row r="119" spans="3:18" s="21" customFormat="1" ht="11.25">
      <c r="C119" s="134" t="s">
        <v>150</v>
      </c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</row>
    <row r="120" spans="3:18" s="21" customFormat="1" ht="22.5">
      <c r="C120" s="39" t="s">
        <v>205</v>
      </c>
      <c r="D120" s="57">
        <v>9064.26</v>
      </c>
      <c r="E120" s="57">
        <v>9296.67</v>
      </c>
      <c r="F120" s="57">
        <v>9064.26</v>
      </c>
      <c r="G120" s="57">
        <v>8948.05</v>
      </c>
      <c r="H120" s="40">
        <v>9180.46</v>
      </c>
      <c r="I120" s="40">
        <v>9180.46</v>
      </c>
      <c r="J120" s="40"/>
      <c r="K120" s="40"/>
      <c r="L120" s="40"/>
      <c r="M120" s="91"/>
      <c r="N120" s="40"/>
      <c r="O120" s="40"/>
      <c r="P120" s="102" t="s">
        <v>149</v>
      </c>
      <c r="Q120" s="81" t="s">
        <v>206</v>
      </c>
      <c r="R120" s="55">
        <f>SUM(D120:O120)</f>
        <v>54734.16</v>
      </c>
    </row>
    <row r="121" spans="3:18" s="21" customFormat="1" ht="11.25">
      <c r="C121" s="47" t="s">
        <v>0</v>
      </c>
      <c r="D121" s="68">
        <f>SUM(D120)</f>
        <v>9064.26</v>
      </c>
      <c r="E121" s="68">
        <f aca="true" t="shared" si="18" ref="E121:O121">SUM(E120)</f>
        <v>9296.67</v>
      </c>
      <c r="F121" s="68">
        <f t="shared" si="18"/>
        <v>9064.26</v>
      </c>
      <c r="G121" s="68">
        <f t="shared" si="18"/>
        <v>8948.05</v>
      </c>
      <c r="H121" s="68">
        <f t="shared" si="18"/>
        <v>9180.46</v>
      </c>
      <c r="I121" s="68">
        <f>SUM(I120)</f>
        <v>9180.46</v>
      </c>
      <c r="J121" s="68">
        <f t="shared" si="18"/>
        <v>0</v>
      </c>
      <c r="K121" s="68">
        <f t="shared" si="18"/>
        <v>0</v>
      </c>
      <c r="L121" s="68">
        <f t="shared" si="18"/>
        <v>0</v>
      </c>
      <c r="M121" s="68">
        <f t="shared" si="18"/>
        <v>0</v>
      </c>
      <c r="N121" s="68">
        <f t="shared" si="18"/>
        <v>0</v>
      </c>
      <c r="O121" s="68">
        <f t="shared" si="18"/>
        <v>0</v>
      </c>
      <c r="P121" s="77"/>
      <c r="Q121" s="82"/>
      <c r="R121" s="55">
        <f>SUM(R120:R120)</f>
        <v>54734.16</v>
      </c>
    </row>
    <row r="122" spans="3:18" s="21" customFormat="1" ht="11.25">
      <c r="C122" s="22"/>
      <c r="D122" s="22"/>
      <c r="E122" s="22"/>
      <c r="F122" s="22"/>
      <c r="G122" s="22"/>
      <c r="H122" s="58"/>
      <c r="I122" s="58"/>
      <c r="J122" s="58"/>
      <c r="K122" s="58"/>
      <c r="L122" s="58"/>
      <c r="M122" s="58"/>
      <c r="N122" s="58"/>
      <c r="O122" s="58"/>
      <c r="P122" s="22"/>
      <c r="Q122" s="22"/>
      <c r="R122" s="22"/>
    </row>
    <row r="123" spans="3:18" s="21" customFormat="1" ht="11.25">
      <c r="C123" s="134" t="s">
        <v>178</v>
      </c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</row>
    <row r="124" spans="3:18" s="21" customFormat="1" ht="11.25">
      <c r="C124" s="39" t="s">
        <v>177</v>
      </c>
      <c r="D124" s="57">
        <v>5512.32</v>
      </c>
      <c r="E124" s="57">
        <v>5512.32</v>
      </c>
      <c r="F124" s="57">
        <v>7000</v>
      </c>
      <c r="G124" s="57">
        <v>7000</v>
      </c>
      <c r="H124" s="57">
        <v>7000</v>
      </c>
      <c r="I124" s="57">
        <v>7000</v>
      </c>
      <c r="J124" s="57"/>
      <c r="K124" s="57"/>
      <c r="L124" s="57"/>
      <c r="M124" s="57"/>
      <c r="N124" s="40"/>
      <c r="O124" s="40"/>
      <c r="P124" s="102" t="s">
        <v>182</v>
      </c>
      <c r="Q124" s="81" t="s">
        <v>181</v>
      </c>
      <c r="R124" s="55">
        <f>SUM(D124:O124)</f>
        <v>39024.64</v>
      </c>
    </row>
    <row r="125" spans="3:18" s="21" customFormat="1" ht="11.25">
      <c r="C125" s="47" t="s">
        <v>0</v>
      </c>
      <c r="D125" s="62">
        <f>SUM(D124)</f>
        <v>5512.32</v>
      </c>
      <c r="E125" s="62">
        <f aca="true" t="shared" si="19" ref="E125:O125">SUM(E124)</f>
        <v>5512.32</v>
      </c>
      <c r="F125" s="62">
        <f t="shared" si="19"/>
        <v>7000</v>
      </c>
      <c r="G125" s="62">
        <f t="shared" si="19"/>
        <v>7000</v>
      </c>
      <c r="H125" s="62">
        <f t="shared" si="19"/>
        <v>7000</v>
      </c>
      <c r="I125" s="62">
        <f t="shared" si="19"/>
        <v>7000</v>
      </c>
      <c r="J125" s="62">
        <f t="shared" si="19"/>
        <v>0</v>
      </c>
      <c r="K125" s="62">
        <f t="shared" si="19"/>
        <v>0</v>
      </c>
      <c r="L125" s="62">
        <f t="shared" si="19"/>
        <v>0</v>
      </c>
      <c r="M125" s="62">
        <f t="shared" si="19"/>
        <v>0</v>
      </c>
      <c r="N125" s="62">
        <f>SUM(N124)</f>
        <v>0</v>
      </c>
      <c r="O125" s="62">
        <f t="shared" si="19"/>
        <v>0</v>
      </c>
      <c r="P125" s="77"/>
      <c r="Q125" s="82"/>
      <c r="R125" s="55">
        <f>SUM(D125:O125)</f>
        <v>39024.64</v>
      </c>
    </row>
    <row r="126" spans="3:18" s="21" customFormat="1" ht="11.25"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2"/>
      <c r="Q126" s="113"/>
      <c r="R126" s="114"/>
    </row>
    <row r="127" spans="3:18" s="21" customFormat="1" ht="11.25">
      <c r="C127" s="134" t="s">
        <v>204</v>
      </c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</row>
    <row r="128" spans="3:18" s="21" customFormat="1" ht="22.5">
      <c r="C128" s="39" t="s">
        <v>189</v>
      </c>
      <c r="D128" s="57">
        <v>10000</v>
      </c>
      <c r="E128" s="57">
        <v>10974.35</v>
      </c>
      <c r="F128" s="57">
        <v>10974.35</v>
      </c>
      <c r="G128" s="57">
        <v>10974.35</v>
      </c>
      <c r="H128" s="57">
        <v>10974.35</v>
      </c>
      <c r="I128" s="57">
        <v>10974.35</v>
      </c>
      <c r="J128" s="57"/>
      <c r="K128" s="57"/>
      <c r="L128" s="57"/>
      <c r="M128" s="57"/>
      <c r="N128" s="40"/>
      <c r="O128" s="40"/>
      <c r="P128" s="102" t="s">
        <v>190</v>
      </c>
      <c r="Q128" s="81" t="s">
        <v>191</v>
      </c>
      <c r="R128" s="55">
        <f>SUM(D128:O128)</f>
        <v>64871.74999999999</v>
      </c>
    </row>
    <row r="129" spans="3:18" s="21" customFormat="1" ht="11.25">
      <c r="C129" s="47" t="s">
        <v>0</v>
      </c>
      <c r="D129" s="62">
        <f>SUM(D128)</f>
        <v>10000</v>
      </c>
      <c r="E129" s="62">
        <f aca="true" t="shared" si="20" ref="E129:M129">SUM(E128)</f>
        <v>10974.35</v>
      </c>
      <c r="F129" s="62">
        <f t="shared" si="20"/>
        <v>10974.35</v>
      </c>
      <c r="G129" s="62">
        <f t="shared" si="20"/>
        <v>10974.35</v>
      </c>
      <c r="H129" s="62">
        <f t="shared" si="20"/>
        <v>10974.35</v>
      </c>
      <c r="I129" s="62">
        <f t="shared" si="20"/>
        <v>10974.35</v>
      </c>
      <c r="J129" s="62">
        <f t="shared" si="20"/>
        <v>0</v>
      </c>
      <c r="K129" s="62">
        <f t="shared" si="20"/>
        <v>0</v>
      </c>
      <c r="L129" s="62">
        <f t="shared" si="20"/>
        <v>0</v>
      </c>
      <c r="M129" s="62">
        <f t="shared" si="20"/>
        <v>0</v>
      </c>
      <c r="N129" s="62">
        <f>SUM(N128)</f>
        <v>0</v>
      </c>
      <c r="O129" s="62">
        <f>SUM(O128)</f>
        <v>0</v>
      </c>
      <c r="P129" s="77"/>
      <c r="Q129" s="82"/>
      <c r="R129" s="55">
        <f>SUM(D129:O129)</f>
        <v>64871.74999999999</v>
      </c>
    </row>
    <row r="130" spans="3:18" s="122" customFormat="1" ht="11.25">
      <c r="C130" s="105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7"/>
      <c r="Q130" s="108"/>
      <c r="R130" s="109"/>
    </row>
    <row r="131" spans="3:18" s="21" customFormat="1" ht="11.25">
      <c r="C131" s="134" t="s">
        <v>214</v>
      </c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</row>
    <row r="132" spans="3:18" s="21" customFormat="1" ht="22.5">
      <c r="C132" s="39" t="s">
        <v>215</v>
      </c>
      <c r="D132" s="57">
        <v>0</v>
      </c>
      <c r="E132" s="57">
        <v>0</v>
      </c>
      <c r="F132" s="57">
        <v>2333.1</v>
      </c>
      <c r="G132" s="57">
        <v>5346</v>
      </c>
      <c r="H132" s="57">
        <v>5197.5</v>
      </c>
      <c r="I132" s="57">
        <v>5247</v>
      </c>
      <c r="J132" s="57"/>
      <c r="K132" s="57"/>
      <c r="L132" s="57"/>
      <c r="M132" s="57"/>
      <c r="N132" s="40"/>
      <c r="O132" s="40"/>
      <c r="P132" s="102" t="s">
        <v>190</v>
      </c>
      <c r="Q132" s="81" t="s">
        <v>191</v>
      </c>
      <c r="R132" s="55">
        <f>SUM(D132:O132)</f>
        <v>18123.6</v>
      </c>
    </row>
    <row r="133" spans="3:18" s="21" customFormat="1" ht="11.25">
      <c r="C133" s="47" t="s">
        <v>0</v>
      </c>
      <c r="D133" s="62">
        <f>SUM(D132)</f>
        <v>0</v>
      </c>
      <c r="E133" s="62">
        <f aca="true" t="shared" si="21" ref="E133:M133">SUM(E132)</f>
        <v>0</v>
      </c>
      <c r="F133" s="62">
        <f t="shared" si="21"/>
        <v>2333.1</v>
      </c>
      <c r="G133" s="62">
        <f t="shared" si="21"/>
        <v>5346</v>
      </c>
      <c r="H133" s="62">
        <f t="shared" si="21"/>
        <v>5197.5</v>
      </c>
      <c r="I133" s="62">
        <f t="shared" si="21"/>
        <v>5247</v>
      </c>
      <c r="J133" s="62">
        <f t="shared" si="21"/>
        <v>0</v>
      </c>
      <c r="K133" s="62">
        <f t="shared" si="21"/>
        <v>0</v>
      </c>
      <c r="L133" s="62">
        <f t="shared" si="21"/>
        <v>0</v>
      </c>
      <c r="M133" s="62">
        <f t="shared" si="21"/>
        <v>0</v>
      </c>
      <c r="N133" s="62">
        <f>SUM(N132)</f>
        <v>0</v>
      </c>
      <c r="O133" s="62">
        <f>SUM(O132)</f>
        <v>0</v>
      </c>
      <c r="P133" s="77"/>
      <c r="Q133" s="82"/>
      <c r="R133" s="55">
        <f>SUM(D133:O133)</f>
        <v>18123.6</v>
      </c>
    </row>
    <row r="134" spans="3:18" s="21" customFormat="1" ht="11.25"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7"/>
      <c r="Q134" s="108"/>
      <c r="R134" s="109"/>
    </row>
    <row r="135" spans="3:18" s="21" customFormat="1" ht="11.25">
      <c r="C135" s="134" t="s">
        <v>216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3:18" s="21" customFormat="1" ht="22.5">
      <c r="C136" s="39" t="s">
        <v>217</v>
      </c>
      <c r="D136" s="57">
        <v>0</v>
      </c>
      <c r="E136" s="57">
        <v>0</v>
      </c>
      <c r="F136" s="57">
        <v>11007.7</v>
      </c>
      <c r="G136" s="57">
        <v>5503.85</v>
      </c>
      <c r="H136" s="57">
        <v>5503.85</v>
      </c>
      <c r="I136" s="57">
        <v>0</v>
      </c>
      <c r="J136" s="57"/>
      <c r="K136" s="57"/>
      <c r="L136" s="57"/>
      <c r="M136" s="57"/>
      <c r="N136" s="40"/>
      <c r="O136" s="40"/>
      <c r="P136" s="102" t="s">
        <v>190</v>
      </c>
      <c r="Q136" s="81" t="s">
        <v>191</v>
      </c>
      <c r="R136" s="55">
        <f>SUM(D136:O136)</f>
        <v>22015.4</v>
      </c>
    </row>
    <row r="137" spans="3:18" s="21" customFormat="1" ht="11.25">
      <c r="C137" s="47" t="s">
        <v>0</v>
      </c>
      <c r="D137" s="62">
        <f>SUM(D136)</f>
        <v>0</v>
      </c>
      <c r="E137" s="62">
        <f aca="true" t="shared" si="22" ref="E137:M137">SUM(E136)</f>
        <v>0</v>
      </c>
      <c r="F137" s="62">
        <f t="shared" si="22"/>
        <v>11007.7</v>
      </c>
      <c r="G137" s="62">
        <f t="shared" si="22"/>
        <v>5503.85</v>
      </c>
      <c r="H137" s="62">
        <f t="shared" si="22"/>
        <v>5503.85</v>
      </c>
      <c r="I137" s="62">
        <f t="shared" si="22"/>
        <v>0</v>
      </c>
      <c r="J137" s="62">
        <f t="shared" si="22"/>
        <v>0</v>
      </c>
      <c r="K137" s="62">
        <f t="shared" si="22"/>
        <v>0</v>
      </c>
      <c r="L137" s="62">
        <f t="shared" si="22"/>
        <v>0</v>
      </c>
      <c r="M137" s="62">
        <f t="shared" si="22"/>
        <v>0</v>
      </c>
      <c r="N137" s="62">
        <f>SUM(N136)</f>
        <v>0</v>
      </c>
      <c r="O137" s="62">
        <f>SUM(O136)</f>
        <v>0</v>
      </c>
      <c r="P137" s="77"/>
      <c r="Q137" s="82"/>
      <c r="R137" s="55">
        <f>SUM(D137:O137)</f>
        <v>22015.4</v>
      </c>
    </row>
    <row r="138" spans="3:18" s="122" customFormat="1" ht="11.25">
      <c r="C138" s="105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7"/>
      <c r="Q138" s="108"/>
      <c r="R138" s="109"/>
    </row>
    <row r="139" spans="3:18" s="21" customFormat="1" ht="11.25">
      <c r="C139" s="134" t="s">
        <v>223</v>
      </c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</row>
    <row r="140" spans="3:18" s="21" customFormat="1" ht="22.5">
      <c r="C140" s="39" t="s">
        <v>224</v>
      </c>
      <c r="D140" s="57">
        <v>0</v>
      </c>
      <c r="E140" s="57">
        <v>0</v>
      </c>
      <c r="F140" s="57">
        <v>0</v>
      </c>
      <c r="G140" s="57">
        <v>0</v>
      </c>
      <c r="H140" s="57">
        <v>0</v>
      </c>
      <c r="I140" s="57">
        <v>980</v>
      </c>
      <c r="J140" s="57"/>
      <c r="K140" s="57"/>
      <c r="L140" s="57"/>
      <c r="M140" s="57"/>
      <c r="N140" s="40"/>
      <c r="O140" s="40"/>
      <c r="P140" s="102" t="s">
        <v>190</v>
      </c>
      <c r="Q140" s="81" t="s">
        <v>191</v>
      </c>
      <c r="R140" s="55">
        <f>SUM(D140:O140)</f>
        <v>980</v>
      </c>
    </row>
    <row r="141" spans="3:18" s="21" customFormat="1" ht="11.25">
      <c r="C141" s="47" t="s">
        <v>0</v>
      </c>
      <c r="D141" s="62">
        <f>SUM(D140)</f>
        <v>0</v>
      </c>
      <c r="E141" s="62">
        <f aca="true" t="shared" si="23" ref="E141:M141">SUM(E140)</f>
        <v>0</v>
      </c>
      <c r="F141" s="62">
        <f t="shared" si="23"/>
        <v>0</v>
      </c>
      <c r="G141" s="62">
        <f t="shared" si="23"/>
        <v>0</v>
      </c>
      <c r="H141" s="62">
        <f t="shared" si="23"/>
        <v>0</v>
      </c>
      <c r="I141" s="62">
        <f t="shared" si="23"/>
        <v>980</v>
      </c>
      <c r="J141" s="62">
        <f t="shared" si="23"/>
        <v>0</v>
      </c>
      <c r="K141" s="62">
        <f t="shared" si="23"/>
        <v>0</v>
      </c>
      <c r="L141" s="62">
        <f t="shared" si="23"/>
        <v>0</v>
      </c>
      <c r="M141" s="62">
        <f t="shared" si="23"/>
        <v>0</v>
      </c>
      <c r="N141" s="62">
        <f>SUM(N140)</f>
        <v>0</v>
      </c>
      <c r="O141" s="62">
        <f>SUM(O140)</f>
        <v>0</v>
      </c>
      <c r="P141" s="77"/>
      <c r="Q141" s="82"/>
      <c r="R141" s="55">
        <f>SUM(D141:O141)</f>
        <v>980</v>
      </c>
    </row>
    <row r="142" spans="3:18" s="21" customFormat="1" ht="11.25">
      <c r="C142" s="105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7"/>
      <c r="Q142" s="108"/>
      <c r="R142" s="109"/>
    </row>
    <row r="143" spans="3:18" ht="12.75">
      <c r="C143" s="138" t="s">
        <v>41</v>
      </c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40"/>
      <c r="R143" s="131">
        <f>SUM(R129+R125+R121+R117+R113+R109+R105+R101+R97+R92+R88+R84+R77+R73+R69+R64+R60+R55+R50+R18+R133+R137+R141)</f>
        <v>3575642.18</v>
      </c>
    </row>
    <row r="145" spans="3:18" ht="12">
      <c r="C145" s="51"/>
      <c r="D145" s="51"/>
      <c r="E145" s="51"/>
      <c r="F145" s="51"/>
      <c r="G145" s="51"/>
      <c r="H145" s="65"/>
      <c r="I145" s="65"/>
      <c r="J145" s="65"/>
      <c r="K145" s="65"/>
      <c r="L145" s="65"/>
      <c r="M145" s="65"/>
      <c r="N145" s="65"/>
      <c r="O145" s="65"/>
      <c r="P145" s="51"/>
      <c r="Q145" s="51"/>
      <c r="R145" s="51"/>
    </row>
    <row r="146" spans="1:18" s="44" customFormat="1" ht="15">
      <c r="A146" s="2" t="s">
        <v>42</v>
      </c>
      <c r="B146" s="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104"/>
      <c r="P146" s="52"/>
      <c r="Q146" s="52"/>
      <c r="R146" s="52"/>
    </row>
  </sheetData>
  <sheetProtection/>
  <mergeCells count="26">
    <mergeCell ref="C139:R139"/>
    <mergeCell ref="C131:R131"/>
    <mergeCell ref="C135:R135"/>
    <mergeCell ref="C111:R111"/>
    <mergeCell ref="C99:R99"/>
    <mergeCell ref="C143:Q143"/>
    <mergeCell ref="C119:R119"/>
    <mergeCell ref="C123:R123"/>
    <mergeCell ref="C127:R127"/>
    <mergeCell ref="C115:R115"/>
    <mergeCell ref="C94:R94"/>
    <mergeCell ref="C80:R80"/>
    <mergeCell ref="C86:R86"/>
    <mergeCell ref="C57:R57"/>
    <mergeCell ref="C62:R62"/>
    <mergeCell ref="C66:R66"/>
    <mergeCell ref="C2:R2"/>
    <mergeCell ref="C71:R71"/>
    <mergeCell ref="C107:R107"/>
    <mergeCell ref="C8:R8"/>
    <mergeCell ref="C75:R75"/>
    <mergeCell ref="C90:R90"/>
    <mergeCell ref="C51:R51"/>
    <mergeCell ref="C103:R103"/>
    <mergeCell ref="C20:R20"/>
    <mergeCell ref="C52:R5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3" r:id="rId2"/>
  <rowBreaks count="3" manualBreakCount="3">
    <brk id="53" max="24" man="1"/>
    <brk id="143" max="24" man="1"/>
    <brk id="14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AME - Contabilidade</cp:lastModifiedBy>
  <cp:lastPrinted>2021-12-17T11:53:33Z</cp:lastPrinted>
  <dcterms:created xsi:type="dcterms:W3CDTF">2011-09-02T13:51:41Z</dcterms:created>
  <dcterms:modified xsi:type="dcterms:W3CDTF">2022-07-18T12:22:38Z</dcterms:modified>
  <cp:category/>
  <cp:version/>
  <cp:contentType/>
  <cp:contentStatus/>
</cp:coreProperties>
</file>