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77.1.1.4\Usuarios\Contabilidade\CONTABILIDADE\CONTABILIDADE A PARTIR DE 01.08.2017\FLUXO DE CAIXA E DEMONSTRATIVO PARA PORTAL\"/>
    </mc:Choice>
  </mc:AlternateContent>
  <xr:revisionPtr revIDLastSave="0" documentId="13_ncr:1_{C4D09603-A758-44A9-9914-512E9CA14A8C}" xr6:coauthVersionLast="47" xr6:coauthVersionMax="47" xr10:uidLastSave="{00000000-0000-0000-0000-000000000000}"/>
  <bookViews>
    <workbookView xWindow="-120" yWindow="-120" windowWidth="19440" windowHeight="14880" firstSheet="1" activeTab="1" xr2:uid="{00000000-000D-0000-FFFF-FFFF00000000}"/>
  </bookViews>
  <sheets>
    <sheet name="Planilha1" sheetId="34" state="hidden" r:id="rId1"/>
    <sheet name="FC ACUMULADO" sheetId="19" r:id="rId2"/>
    <sheet name="DE PARA BACKUP" sheetId="35" state="hidden" r:id="rId3"/>
    <sheet name="DE PARA BACKUP original" sheetId="36" state="hidden" r:id="rId4"/>
  </sheets>
  <definedNames>
    <definedName name="_xlnm.Print_Titles" localSheetId="2">'DE PARA BACKUP'!$7:$8</definedName>
    <definedName name="_xlnm.Print_Titles" localSheetId="3">'DE PARA BACKUP original'!$7:$8</definedName>
    <definedName name="_xlnm.Print_Titles" localSheetId="1">'FC ACUMULADO'!$7:$8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" i="19" l="1"/>
  <c r="N18" i="19"/>
  <c r="N17" i="19"/>
  <c r="N16" i="19"/>
  <c r="N15" i="19"/>
  <c r="N31" i="19"/>
  <c r="N30" i="19"/>
  <c r="I65" i="36"/>
  <c r="H65" i="36"/>
  <c r="G65" i="36"/>
  <c r="F65" i="36"/>
  <c r="E65" i="36"/>
  <c r="D65" i="36"/>
  <c r="C65" i="36"/>
  <c r="B65" i="36"/>
  <c r="K62" i="36"/>
  <c r="J62" i="36"/>
  <c r="I62" i="36"/>
  <c r="H62" i="36"/>
  <c r="G62" i="36"/>
  <c r="F62" i="36"/>
  <c r="E62" i="36"/>
  <c r="D62" i="36"/>
  <c r="C62" i="36"/>
  <c r="B62" i="36"/>
  <c r="I50" i="36"/>
  <c r="H50" i="36"/>
  <c r="G50" i="36"/>
  <c r="F50" i="36"/>
  <c r="E50" i="36"/>
  <c r="D50" i="36"/>
  <c r="C50" i="36"/>
  <c r="B50" i="36"/>
  <c r="K47" i="36"/>
  <c r="J47" i="36"/>
  <c r="I47" i="36"/>
  <c r="H47" i="36"/>
  <c r="G47" i="36"/>
  <c r="F47" i="36"/>
  <c r="E47" i="36"/>
  <c r="D47" i="36"/>
  <c r="C47" i="36"/>
  <c r="B47" i="36"/>
  <c r="I31" i="36"/>
  <c r="H31" i="36"/>
  <c r="G31" i="36"/>
  <c r="F31" i="36"/>
  <c r="E31" i="36"/>
  <c r="D31" i="36"/>
  <c r="C31" i="36"/>
  <c r="B31" i="36"/>
  <c r="K28" i="36"/>
  <c r="J28" i="36"/>
  <c r="I28" i="36"/>
  <c r="H28" i="36"/>
  <c r="G28" i="36"/>
  <c r="F28" i="36"/>
  <c r="E28" i="36"/>
  <c r="D28" i="36"/>
  <c r="C28" i="36"/>
  <c r="B28" i="36"/>
  <c r="K16" i="36"/>
  <c r="J16" i="36"/>
  <c r="I16" i="36"/>
  <c r="H16" i="36"/>
  <c r="G16" i="36"/>
  <c r="F16" i="36"/>
  <c r="E16" i="36"/>
  <c r="D16" i="36"/>
  <c r="C16" i="36"/>
  <c r="B16" i="36"/>
  <c r="I71" i="35"/>
  <c r="H71" i="35"/>
  <c r="G71" i="35"/>
  <c r="F71" i="35"/>
  <c r="E71" i="35"/>
  <c r="D71" i="35"/>
  <c r="C71" i="35"/>
  <c r="B71" i="35"/>
  <c r="K68" i="35"/>
  <c r="J68" i="35"/>
  <c r="I68" i="35"/>
  <c r="H68" i="35"/>
  <c r="G68" i="35"/>
  <c r="F68" i="35"/>
  <c r="E68" i="35"/>
  <c r="D68" i="35"/>
  <c r="C68" i="35"/>
  <c r="B68" i="35"/>
  <c r="I54" i="35"/>
  <c r="H54" i="35"/>
  <c r="G54" i="35"/>
  <c r="F54" i="35"/>
  <c r="E54" i="35"/>
  <c r="D54" i="35"/>
  <c r="C54" i="35"/>
  <c r="B54" i="35"/>
  <c r="K51" i="35"/>
  <c r="J51" i="35"/>
  <c r="I51" i="35"/>
  <c r="H51" i="35"/>
  <c r="G51" i="35"/>
  <c r="F51" i="35"/>
  <c r="E51" i="35"/>
  <c r="D51" i="35"/>
  <c r="C51" i="35"/>
  <c r="B51" i="35"/>
  <c r="I35" i="35"/>
  <c r="H35" i="35"/>
  <c r="G35" i="35"/>
  <c r="F35" i="35"/>
  <c r="E35" i="35"/>
  <c r="D35" i="35"/>
  <c r="C35" i="35"/>
  <c r="B35" i="35"/>
  <c r="K32" i="35"/>
  <c r="J32" i="35"/>
  <c r="I32" i="35"/>
  <c r="H32" i="35"/>
  <c r="G32" i="35"/>
  <c r="F32" i="35"/>
  <c r="E32" i="35"/>
  <c r="D32" i="35"/>
  <c r="C32" i="35"/>
  <c r="B32" i="35"/>
  <c r="K16" i="35"/>
  <c r="I19" i="35"/>
  <c r="H19" i="35"/>
  <c r="G19" i="35"/>
  <c r="F19" i="35"/>
  <c r="E19" i="35"/>
  <c r="D19" i="35"/>
  <c r="C19" i="35"/>
  <c r="B19" i="35"/>
  <c r="J16" i="35"/>
  <c r="I16" i="35"/>
  <c r="H16" i="35"/>
  <c r="G16" i="35"/>
  <c r="F16" i="35"/>
  <c r="E16" i="35"/>
  <c r="D16" i="35"/>
  <c r="C16" i="35"/>
  <c r="B16" i="35"/>
  <c r="D20" i="19"/>
  <c r="N50" i="19" l="1"/>
  <c r="N49" i="19"/>
  <c r="N48" i="19"/>
  <c r="N47" i="19"/>
  <c r="N46" i="19"/>
  <c r="N45" i="19"/>
  <c r="N43" i="19"/>
  <c r="N42" i="19"/>
  <c r="N41" i="19"/>
  <c r="N39" i="19"/>
  <c r="N38" i="19"/>
  <c r="N34" i="19"/>
  <c r="N32" i="19"/>
  <c r="N29" i="19"/>
  <c r="N28" i="19"/>
  <c r="N27" i="19"/>
  <c r="M40" i="19"/>
  <c r="L40" i="19"/>
  <c r="K40" i="19"/>
  <c r="J40" i="19"/>
  <c r="I40" i="19"/>
  <c r="H40" i="19"/>
  <c r="G40" i="19"/>
  <c r="F40" i="19"/>
  <c r="E40" i="19"/>
  <c r="D40" i="19"/>
  <c r="C40" i="19"/>
  <c r="M36" i="19"/>
  <c r="L36" i="19"/>
  <c r="K36" i="19"/>
  <c r="J36" i="19"/>
  <c r="I36" i="19"/>
  <c r="H36" i="19"/>
  <c r="G36" i="19"/>
  <c r="F36" i="19"/>
  <c r="E36" i="19"/>
  <c r="D36" i="19"/>
  <c r="C36" i="19"/>
  <c r="M33" i="19"/>
  <c r="L33" i="19"/>
  <c r="K33" i="19"/>
  <c r="J33" i="19"/>
  <c r="I33" i="19"/>
  <c r="H33" i="19"/>
  <c r="G33" i="19"/>
  <c r="F33" i="19"/>
  <c r="E33" i="19"/>
  <c r="D33" i="19"/>
  <c r="C33" i="19"/>
  <c r="M22" i="19"/>
  <c r="L22" i="19"/>
  <c r="K22" i="19"/>
  <c r="J22" i="19"/>
  <c r="I22" i="19"/>
  <c r="H22" i="19"/>
  <c r="G22" i="19"/>
  <c r="F22" i="19"/>
  <c r="E22" i="19"/>
  <c r="D22" i="19"/>
  <c r="C22" i="19"/>
  <c r="N44" i="19"/>
  <c r="B40" i="19"/>
  <c r="B36" i="19"/>
  <c r="B33" i="19"/>
  <c r="B22" i="19"/>
  <c r="B51" i="19" l="1"/>
  <c r="L51" i="19"/>
  <c r="H51" i="19"/>
  <c r="N40" i="19"/>
  <c r="D51" i="19"/>
  <c r="C51" i="19"/>
  <c r="E51" i="19"/>
  <c r="I51" i="19"/>
  <c r="M51" i="19"/>
  <c r="F51" i="19"/>
  <c r="J51" i="19"/>
  <c r="G51" i="19"/>
  <c r="K51" i="19"/>
  <c r="N37" i="19" l="1"/>
  <c r="N36" i="19" s="1"/>
  <c r="N35" i="19"/>
  <c r="N33" i="19" s="1"/>
  <c r="N23" i="19"/>
  <c r="N24" i="19"/>
  <c r="N25" i="19"/>
  <c r="N26" i="19"/>
  <c r="M20" i="19"/>
  <c r="L20" i="19"/>
  <c r="K20" i="19"/>
  <c r="J20" i="19"/>
  <c r="I20" i="19"/>
  <c r="H20" i="19"/>
  <c r="G20" i="19"/>
  <c r="F20" i="19"/>
  <c r="E20" i="19"/>
  <c r="C20" i="19"/>
  <c r="B20" i="19"/>
  <c r="N22" i="19" l="1"/>
  <c r="N51" i="19" s="1"/>
  <c r="M52" i="19"/>
  <c r="I52" i="19"/>
  <c r="J52" i="19"/>
  <c r="C52" i="19"/>
  <c r="G52" i="19"/>
  <c r="K52" i="19"/>
  <c r="D52" i="19"/>
  <c r="H52" i="19"/>
  <c r="L52" i="19"/>
  <c r="E52" i="19"/>
  <c r="F52" i="19"/>
  <c r="B53" i="19" l="1"/>
  <c r="C12" i="19" s="1"/>
  <c r="B52" i="19"/>
  <c r="N14" i="19"/>
  <c r="C53" i="19" l="1"/>
  <c r="D12" i="19" s="1"/>
  <c r="N20" i="19" l="1"/>
  <c r="D53" i="19"/>
  <c r="E12" i="19" s="1"/>
  <c r="E53" i="19" s="1"/>
  <c r="F12" i="19" s="1"/>
  <c r="F53" i="19" s="1"/>
  <c r="G12" i="19" s="1"/>
  <c r="G53" i="19" l="1"/>
  <c r="H12" i="19" s="1"/>
  <c r="H53" i="19" l="1"/>
  <c r="I12" i="19" s="1"/>
  <c r="I53" i="19" l="1"/>
  <c r="J12" i="19" l="1"/>
  <c r="J53" i="19" s="1"/>
  <c r="K12" i="19" s="1"/>
  <c r="K53" i="19" s="1"/>
  <c r="L12" i="19" s="1"/>
  <c r="L53" i="19" l="1"/>
  <c r="M12" i="19" l="1"/>
  <c r="M53" i="19" s="1"/>
  <c r="N52" i="19" l="1"/>
</calcChain>
</file>

<file path=xl/sharedStrings.xml><?xml version="1.0" encoding="utf-8"?>
<sst xmlns="http://schemas.openxmlformats.org/spreadsheetml/2006/main" count="212" uniqueCount="70">
  <si>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</si>
  <si>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</si>
  <si>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</si>
  <si>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</si>
  <si>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</si>
  <si>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</si>
  <si>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</si>
  <si>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</si>
  <si>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</si>
  <si>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</si>
  <si>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</si>
  <si>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</si>
  <si>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Saldo do Mês Anterior</t>
  </si>
  <si>
    <t>RECEITAS</t>
  </si>
  <si>
    <t>Receitas Financeiras</t>
  </si>
  <si>
    <t>Outras Receitas</t>
  </si>
  <si>
    <t>Total</t>
  </si>
  <si>
    <t>DESPESAS</t>
  </si>
  <si>
    <t>Pessoal (CLT)</t>
  </si>
  <si>
    <t>Materiais</t>
  </si>
  <si>
    <t>Manutenção Predial</t>
  </si>
  <si>
    <t>Investimentos</t>
  </si>
  <si>
    <t>Financeiras</t>
  </si>
  <si>
    <t>Outras Despesas</t>
  </si>
  <si>
    <t>TOTAL</t>
  </si>
  <si>
    <t>Férias</t>
  </si>
  <si>
    <t>MESES</t>
  </si>
  <si>
    <t>Relatório - Demonstrativo do Fluxo de Caixa</t>
  </si>
  <si>
    <t>SALDO FINAL (SD Anterior + Receitas - Despesas)</t>
  </si>
  <si>
    <t>Saldo do mês (Receitas - Despesas)</t>
  </si>
  <si>
    <t>Ressarcimento por Rateio</t>
  </si>
  <si>
    <t>Ordenados</t>
  </si>
  <si>
    <t>Benefícios</t>
  </si>
  <si>
    <t>Horas Extras</t>
  </si>
  <si>
    <t>Encargos Sociais</t>
  </si>
  <si>
    <t>Rescisões com Encargos</t>
  </si>
  <si>
    <t xml:space="preserve">13º </t>
  </si>
  <si>
    <t>Outras Despesas com Pessoal</t>
  </si>
  <si>
    <t>Serviços Terceirizados</t>
  </si>
  <si>
    <t>Pessoa Jurídica</t>
  </si>
  <si>
    <t>Administrativos</t>
  </si>
  <si>
    <t>Materiais e Medicamentos</t>
  </si>
  <si>
    <t>Órteses, Próteses e Materiais Especiais</t>
  </si>
  <si>
    <t>Ações Judiciais</t>
  </si>
  <si>
    <t>Trabalhistas</t>
  </si>
  <si>
    <t>cíveis</t>
  </si>
  <si>
    <t>Outras Ações Judiciais</t>
  </si>
  <si>
    <t>Materiais de Consumo</t>
  </si>
  <si>
    <t xml:space="preserve">Utilidade Pública </t>
  </si>
  <si>
    <t>Tributárias</t>
  </si>
  <si>
    <t>Repasse  Contrato de Gestão / Convênio / Termos de Aditamento</t>
  </si>
  <si>
    <t>PARA</t>
  </si>
  <si>
    <t>616 - Fluxo de Caixa</t>
  </si>
  <si>
    <t>Repasse  Complemento Piso Enfermagem</t>
  </si>
  <si>
    <t>AME ARAÇATUBA - Período: De 09/2023</t>
  </si>
  <si>
    <t>Ressarcimento por Rateio - Complemento Piso Enfermagem</t>
  </si>
  <si>
    <t xml:space="preserve">DE </t>
  </si>
  <si>
    <t>AME ARAÇATUBA - Período: De 12/2023</t>
  </si>
  <si>
    <t>Relatório - Demonstrativo Contabil Operacional</t>
  </si>
  <si>
    <t>613 - Receitas e Despesas Operacionais</t>
  </si>
  <si>
    <t>Repasse Termo Aditamento Custeio</t>
  </si>
  <si>
    <t>AME ARAÇATUBA - Período: De 11/2023</t>
  </si>
  <si>
    <t>DESPESAS OPERACIONAIS</t>
  </si>
  <si>
    <t>AME ARAÇATUBA - Período: De 01 até 12/2024</t>
  </si>
  <si>
    <t>Repasse Contrato de Gestão / Convênio Termos de Aditamento</t>
  </si>
  <si>
    <t>Repasse Termo de Aditamento - Custeio</t>
  </si>
  <si>
    <t>Repasse Termo de Aditamento - Investimento</t>
  </si>
  <si>
    <t>Repasse  - Complemento Piso de Enfermagem</t>
  </si>
  <si>
    <t>Ordenado - Complemento Piso Enfermagem</t>
  </si>
  <si>
    <t>Ressarcimento - Complemento Piso 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</si>
</sst>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8"/>
      <color theme="1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Book Antiqua"/>
      <family val="1"/>
    </font>
    <font>
      <b/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b/>
      <i/>
      <sz val="10"/>
      <color theme="1"/>
      <name val="Book Antiqua"/>
      <family val="1"/>
    </font>
    <font>
      <sz val="10"/>
      <name val="Book Antiqua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vertical="center"/>
    </xf>
    <xf numFmtId="4" fontId="10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4" fontId="11" fillId="0" borderId="0" xfId="0" applyNumberFormat="1" applyFont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2" fillId="0" borderId="2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/>
    </xf>
    <xf numFmtId="43" fontId="10" fillId="0" borderId="1" xfId="3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3" fontId="10" fillId="0" borderId="1" xfId="3" applyFont="1" applyFill="1" applyBorder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right" vertical="center"/>
    </xf>
    <xf numFmtId="4" fontId="10" fillId="0" borderId="3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Vírgula" xfId="3" builtinId="3"/>
    <cellStyle name="Vírgula 3" xfId="1" xr:uid="{00000000-0005-0000-0000-000003000000}"/>
  </cellStyles>
  <dxfs count="0"/>
  <tableStyles count="0" defaultTableStyle="TableStyleMedium9" defaultPivotStyle="PivotStyleLight16"/>
  <colors>
    <mruColors>
      <color rgb="FFB5F4FB"/>
      <color rgb="FF009900"/>
      <color rgb="FFFF9933"/>
      <color rgb="FF0000CC"/>
      <color rgb="FF006600"/>
      <color rgb="FF93FFC4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2171700</xdr:colOff>
      <xdr:row>2</xdr:row>
      <xdr:rowOff>0</xdr:rowOff>
    </xdr:from>
    <xdr:to>
      <xdr:col>2</xdr:col>
      <xdr:colOff>228600</xdr:colOff>
      <xdr:row>5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0" y="381000"/>
          <a:ext cx="1400175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2171700</xdr:colOff>
      <xdr:row>2</xdr:row>
      <xdr:rowOff>0</xdr:rowOff>
    </xdr:from>
    <xdr:to>
      <xdr:col>9</xdr:col>
      <xdr:colOff>104775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B460D5-AC93-431E-8E60-218B0FE43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0" y="381000"/>
          <a:ext cx="1400175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2171700</xdr:colOff>
      <xdr:row>2</xdr:row>
      <xdr:rowOff>0</xdr:rowOff>
    </xdr:from>
    <xdr:to>
      <xdr:col>9</xdr:col>
      <xdr:colOff>104775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A7AF3C-3BE3-4651-AE48-A29C35462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0" y="381000"/>
          <a:ext cx="140017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34" sqref="D3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1"/>
  <dimension ref="A3:P56"/>
  <sheetViews>
    <sheetView showGridLines="0" tabSelected="1" workbookViewId="0">
      <selection activeCell="D53" sqref="D53"/>
    </sheetView>
  </sheetViews>
  <sheetFormatPr defaultColWidth="9.140625" defaultRowHeight="15" customHeight="1" x14ac:dyDescent="0.25"/>
  <cols>
    <col min="1" max="1" width="38.42578125" style="6" customWidth="1"/>
    <col min="2" max="4" width="11.7109375" style="1" customWidth="1"/>
    <col min="5" max="7" width="11.7109375" style="2" hidden="1" customWidth="1"/>
    <col min="8" max="8" width="13.28515625" style="2" hidden="1" customWidth="1"/>
    <col min="9" max="12" width="11.7109375" style="2" hidden="1" customWidth="1"/>
    <col min="13" max="13" width="11.140625" style="2" hidden="1" customWidth="1"/>
    <col min="14" max="14" width="12.28515625" style="42" bestFit="1" customWidth="1"/>
    <col min="15" max="16" width="11.85546875" style="2" customWidth="1"/>
    <col min="17" max="16384" width="9.140625" style="1"/>
  </cols>
  <sheetData>
    <row r="3" spans="1:16" ht="15" customHeight="1" x14ac:dyDescent="0.25">
      <c r="A3" s="35"/>
      <c r="B3" s="36"/>
      <c r="C3" s="36"/>
      <c r="D3" s="36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6" ht="15" customHeight="1" x14ac:dyDescent="0.25">
      <c r="A4" s="35"/>
      <c r="B4" s="36"/>
      <c r="C4" s="36"/>
      <c r="D4" s="36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6" ht="15" customHeight="1" x14ac:dyDescent="0.25">
      <c r="A5" s="35"/>
      <c r="B5" s="36"/>
      <c r="C5" s="36"/>
      <c r="D5" s="36"/>
      <c r="E5" s="37"/>
      <c r="F5" s="37"/>
      <c r="G5" s="37"/>
      <c r="H5" s="37"/>
      <c r="I5" s="37"/>
      <c r="J5" s="37"/>
      <c r="K5" s="37"/>
      <c r="L5" s="37"/>
      <c r="M5" s="37"/>
      <c r="N5" s="38"/>
    </row>
    <row r="7" spans="1:16" s="8" customFormat="1" ht="15" customHeight="1" x14ac:dyDescent="0.25">
      <c r="A7" s="57" t="s">
        <v>27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6" s="8" customFormat="1" ht="15" customHeight="1" x14ac:dyDescent="0.25">
      <c r="A8" s="57" t="s">
        <v>63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6" s="8" customFormat="1" ht="15" customHeight="1" x14ac:dyDescent="0.25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N9" s="39"/>
    </row>
    <row r="10" spans="1:16" s="14" customFormat="1" ht="15" customHeight="1" x14ac:dyDescent="0.25">
      <c r="A10" s="13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40"/>
    </row>
    <row r="11" spans="1:16" s="15" customFormat="1" ht="15" customHeight="1" x14ac:dyDescent="0.25">
      <c r="A11" s="16" t="s">
        <v>26</v>
      </c>
      <c r="B11" s="17" t="s">
        <v>0</v>
      </c>
      <c r="C11" s="17" t="s">
        <v>1</v>
      </c>
      <c r="D11" s="17" t="s">
        <v>2</v>
      </c>
      <c r="E11" s="18" t="s">
        <v>3</v>
      </c>
      <c r="F11" s="18" t="s">
        <v>4</v>
      </c>
      <c r="G11" s="18" t="s">
        <v>5</v>
      </c>
      <c r="H11" s="18" t="s">
        <v>6</v>
      </c>
      <c r="I11" s="18" t="s">
        <v>7</v>
      </c>
      <c r="J11" s="18" t="s">
        <v>8</v>
      </c>
      <c r="K11" s="18" t="s">
        <v>9</v>
      </c>
      <c r="L11" s="18" t="s">
        <v>10</v>
      </c>
      <c r="M11" s="18" t="s">
        <v>11</v>
      </c>
      <c r="N11" s="18" t="s">
        <v>24</v>
      </c>
      <c r="O11" s="19"/>
      <c r="P11" s="19"/>
    </row>
    <row r="12" spans="1:16" s="20" customFormat="1" ht="15" customHeight="1" x14ac:dyDescent="0.25">
      <c r="A12" s="21" t="s">
        <v>12</v>
      </c>
      <c r="B12" s="22">
        <v>84991.83</v>
      </c>
      <c r="C12" s="22">
        <f t="shared" ref="C12:M12" si="0">B53</f>
        <v>24997.430000000168</v>
      </c>
      <c r="D12" s="22">
        <f t="shared" si="0"/>
        <v>42243.370000000112</v>
      </c>
      <c r="E12" s="22">
        <f t="shared" si="0"/>
        <v>80525.830000000307</v>
      </c>
      <c r="F12" s="22">
        <f t="shared" si="0"/>
        <v>80525.830000000307</v>
      </c>
      <c r="G12" s="22">
        <f t="shared" si="0"/>
        <v>80525.830000000307</v>
      </c>
      <c r="H12" s="22">
        <f t="shared" si="0"/>
        <v>80525.830000000307</v>
      </c>
      <c r="I12" s="22">
        <f t="shared" si="0"/>
        <v>80525.830000000307</v>
      </c>
      <c r="J12" s="22">
        <f t="shared" si="0"/>
        <v>80525.830000000307</v>
      </c>
      <c r="K12" s="22">
        <f t="shared" si="0"/>
        <v>80525.830000000307</v>
      </c>
      <c r="L12" s="22">
        <f t="shared" si="0"/>
        <v>80525.830000000307</v>
      </c>
      <c r="M12" s="22">
        <f t="shared" si="0"/>
        <v>80525.830000000307</v>
      </c>
      <c r="N12" s="41">
        <v>0</v>
      </c>
      <c r="O12" s="23"/>
      <c r="P12" s="23"/>
    </row>
    <row r="13" spans="1:16" s="20" customFormat="1" ht="15" customHeight="1" x14ac:dyDescent="0.25">
      <c r="A13" s="11" t="s">
        <v>13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3"/>
      <c r="P13" s="23"/>
    </row>
    <row r="14" spans="1:16" s="25" customFormat="1" ht="27" x14ac:dyDescent="0.25">
      <c r="A14" s="26" t="s">
        <v>64</v>
      </c>
      <c r="B14" s="22">
        <v>1731652</v>
      </c>
      <c r="C14" s="22">
        <v>1731652</v>
      </c>
      <c r="D14" s="22">
        <v>1731652</v>
      </c>
      <c r="E14" s="22"/>
      <c r="F14" s="22"/>
      <c r="G14" s="22"/>
      <c r="H14" s="22"/>
      <c r="I14" s="22"/>
      <c r="J14" s="22"/>
      <c r="K14" s="22"/>
      <c r="L14" s="22"/>
      <c r="M14" s="22"/>
      <c r="N14" s="28">
        <f>SUM(B14:M14)</f>
        <v>5194956</v>
      </c>
      <c r="O14" s="27"/>
      <c r="P14" s="27"/>
    </row>
    <row r="15" spans="1:16" s="25" customFormat="1" ht="15" customHeight="1" x14ac:dyDescent="0.25">
      <c r="A15" s="26" t="s">
        <v>65</v>
      </c>
      <c r="B15" s="22">
        <v>0</v>
      </c>
      <c r="C15" s="22">
        <v>0</v>
      </c>
      <c r="D15" s="22">
        <v>0</v>
      </c>
      <c r="E15" s="22"/>
      <c r="F15" s="22"/>
      <c r="G15" s="22"/>
      <c r="H15" s="22"/>
      <c r="I15" s="22"/>
      <c r="J15" s="22"/>
      <c r="K15" s="22"/>
      <c r="L15" s="22"/>
      <c r="M15" s="22"/>
      <c r="N15" s="28">
        <f t="shared" ref="N15:N19" si="1">SUM(B15:M15)</f>
        <v>0</v>
      </c>
      <c r="O15" s="27"/>
      <c r="P15" s="27"/>
    </row>
    <row r="16" spans="1:16" s="25" customFormat="1" ht="15" customHeight="1" x14ac:dyDescent="0.25">
      <c r="A16" s="26" t="s">
        <v>66</v>
      </c>
      <c r="B16" s="22">
        <v>0</v>
      </c>
      <c r="C16" s="22">
        <v>0</v>
      </c>
      <c r="D16" s="22">
        <v>0</v>
      </c>
      <c r="E16" s="22"/>
      <c r="F16" s="22"/>
      <c r="G16" s="22"/>
      <c r="H16" s="22"/>
      <c r="I16" s="22"/>
      <c r="J16" s="22"/>
      <c r="K16" s="22"/>
      <c r="L16" s="22"/>
      <c r="M16" s="22"/>
      <c r="N16" s="28">
        <f t="shared" si="1"/>
        <v>0</v>
      </c>
      <c r="O16" s="27"/>
      <c r="P16" s="27"/>
    </row>
    <row r="17" spans="1:16" s="25" customFormat="1" ht="15" customHeight="1" x14ac:dyDescent="0.25">
      <c r="A17" s="26" t="s">
        <v>67</v>
      </c>
      <c r="B17" s="22">
        <v>0</v>
      </c>
      <c r="C17" s="22">
        <v>0</v>
      </c>
      <c r="D17" s="22">
        <v>0</v>
      </c>
      <c r="E17" s="22"/>
      <c r="F17" s="22"/>
      <c r="G17" s="22"/>
      <c r="H17" s="22"/>
      <c r="I17" s="22"/>
      <c r="J17" s="22"/>
      <c r="K17" s="22"/>
      <c r="L17" s="22"/>
      <c r="M17" s="22"/>
      <c r="N17" s="28">
        <f t="shared" si="1"/>
        <v>0</v>
      </c>
      <c r="O17" s="27"/>
      <c r="P17" s="27"/>
    </row>
    <row r="18" spans="1:16" s="25" customFormat="1" ht="15" customHeight="1" x14ac:dyDescent="0.25">
      <c r="A18" s="26" t="s">
        <v>14</v>
      </c>
      <c r="B18" s="22">
        <v>1780.17</v>
      </c>
      <c r="C18" s="22">
        <v>1935.35</v>
      </c>
      <c r="D18" s="22">
        <v>2109.04</v>
      </c>
      <c r="E18" s="22"/>
      <c r="F18" s="22"/>
      <c r="G18" s="22"/>
      <c r="H18" s="22"/>
      <c r="I18" s="22"/>
      <c r="J18" s="22"/>
      <c r="K18" s="22"/>
      <c r="L18" s="22"/>
      <c r="M18" s="22"/>
      <c r="N18" s="28">
        <f t="shared" si="1"/>
        <v>5824.5599999999995</v>
      </c>
      <c r="O18" s="27"/>
      <c r="P18" s="27"/>
    </row>
    <row r="19" spans="1:16" s="25" customFormat="1" ht="15" customHeight="1" x14ac:dyDescent="0.25">
      <c r="A19" s="26" t="s">
        <v>15</v>
      </c>
      <c r="B19" s="22">
        <v>0</v>
      </c>
      <c r="C19" s="22">
        <v>0</v>
      </c>
      <c r="D19" s="22">
        <v>0</v>
      </c>
      <c r="E19" s="22"/>
      <c r="F19" s="22"/>
      <c r="G19" s="22"/>
      <c r="H19" s="22"/>
      <c r="I19" s="22"/>
      <c r="J19" s="22"/>
      <c r="K19" s="22"/>
      <c r="L19" s="22"/>
      <c r="M19" s="22"/>
      <c r="N19" s="28">
        <f t="shared" si="1"/>
        <v>0</v>
      </c>
      <c r="O19" s="27"/>
      <c r="P19" s="27"/>
    </row>
    <row r="20" spans="1:16" s="20" customFormat="1" ht="15" customHeight="1" x14ac:dyDescent="0.25">
      <c r="A20" s="21" t="s">
        <v>16</v>
      </c>
      <c r="B20" s="28">
        <f t="shared" ref="B20:N20" si="2">SUM(B14:B19)</f>
        <v>1733432.17</v>
      </c>
      <c r="C20" s="28">
        <f t="shared" si="2"/>
        <v>1733587.35</v>
      </c>
      <c r="D20" s="28">
        <f t="shared" si="2"/>
        <v>1733761.04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5200780.5599999996</v>
      </c>
      <c r="O20" s="23"/>
      <c r="P20" s="23"/>
    </row>
    <row r="21" spans="1:16" s="29" customFormat="1" ht="15" customHeight="1" x14ac:dyDescent="0.25">
      <c r="A21" s="11" t="s">
        <v>17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  <c r="P21" s="31"/>
    </row>
    <row r="22" spans="1:16" s="20" customFormat="1" ht="15" customHeight="1" x14ac:dyDescent="0.25">
      <c r="A22" s="21" t="s">
        <v>18</v>
      </c>
      <c r="B22" s="28">
        <f>SUM(B23:B32)</f>
        <v>622875.74000000011</v>
      </c>
      <c r="C22" s="28">
        <f t="shared" ref="C22:M22" si="3">SUM(C23:C32)</f>
        <v>608462.85</v>
      </c>
      <c r="D22" s="28">
        <f t="shared" si="3"/>
        <v>619039.73</v>
      </c>
      <c r="E22" s="28">
        <f t="shared" si="3"/>
        <v>0</v>
      </c>
      <c r="F22" s="28">
        <f t="shared" si="3"/>
        <v>0</v>
      </c>
      <c r="G22" s="28">
        <f t="shared" si="3"/>
        <v>0</v>
      </c>
      <c r="H22" s="28">
        <f t="shared" si="3"/>
        <v>0</v>
      </c>
      <c r="I22" s="28">
        <f t="shared" si="3"/>
        <v>0</v>
      </c>
      <c r="J22" s="28">
        <f t="shared" si="3"/>
        <v>0</v>
      </c>
      <c r="K22" s="28">
        <f t="shared" si="3"/>
        <v>0</v>
      </c>
      <c r="L22" s="28">
        <f t="shared" si="3"/>
        <v>0</v>
      </c>
      <c r="M22" s="28">
        <f t="shared" si="3"/>
        <v>0</v>
      </c>
      <c r="N22" s="28">
        <f>SUM(N23:N32)</f>
        <v>1850378.3200000005</v>
      </c>
      <c r="O22" s="23"/>
      <c r="P22" s="23"/>
    </row>
    <row r="23" spans="1:16" s="25" customFormat="1" ht="15" customHeight="1" x14ac:dyDescent="0.25">
      <c r="A23" s="32" t="s">
        <v>31</v>
      </c>
      <c r="B23" s="22">
        <v>453764.44</v>
      </c>
      <c r="C23" s="22">
        <v>449778.35</v>
      </c>
      <c r="D23" s="22">
        <v>470774.14</v>
      </c>
      <c r="E23" s="22"/>
      <c r="F23" s="22"/>
      <c r="G23" s="22"/>
      <c r="H23" s="22"/>
      <c r="I23" s="22"/>
      <c r="J23" s="22"/>
      <c r="K23" s="22"/>
      <c r="L23" s="22"/>
      <c r="M23" s="22"/>
      <c r="N23" s="28">
        <f t="shared" ref="N23:N32" si="4">SUM(B23:M23)</f>
        <v>1374316.9300000002</v>
      </c>
      <c r="O23" s="27"/>
      <c r="P23" s="27"/>
    </row>
    <row r="24" spans="1:16" s="25" customFormat="1" ht="15" customHeight="1" x14ac:dyDescent="0.25">
      <c r="A24" s="32" t="s">
        <v>32</v>
      </c>
      <c r="B24" s="22">
        <v>32308.720000000001</v>
      </c>
      <c r="C24" s="22">
        <v>32050.57</v>
      </c>
      <c r="D24" s="22">
        <v>32029.08</v>
      </c>
      <c r="E24" s="22"/>
      <c r="F24" s="22"/>
      <c r="G24" s="22"/>
      <c r="H24" s="22"/>
      <c r="I24" s="22"/>
      <c r="J24" s="22"/>
      <c r="K24" s="22"/>
      <c r="L24" s="22"/>
      <c r="M24" s="22"/>
      <c r="N24" s="28">
        <f t="shared" si="4"/>
        <v>96388.37</v>
      </c>
      <c r="O24" s="27"/>
      <c r="P24" s="27"/>
    </row>
    <row r="25" spans="1:16" s="25" customFormat="1" ht="15" customHeight="1" x14ac:dyDescent="0.25">
      <c r="A25" s="32" t="s">
        <v>33</v>
      </c>
      <c r="B25" s="22">
        <v>0</v>
      </c>
      <c r="C25" s="22">
        <v>0</v>
      </c>
      <c r="D25" s="22">
        <v>0</v>
      </c>
      <c r="E25" s="22"/>
      <c r="F25" s="22"/>
      <c r="G25" s="22"/>
      <c r="H25" s="22"/>
      <c r="I25" s="22"/>
      <c r="J25" s="22"/>
      <c r="K25" s="22"/>
      <c r="L25" s="22"/>
      <c r="M25" s="22"/>
      <c r="N25" s="28">
        <f t="shared" si="4"/>
        <v>0</v>
      </c>
      <c r="O25" s="27"/>
      <c r="P25" s="27"/>
    </row>
    <row r="26" spans="1:16" s="25" customFormat="1" ht="15" customHeight="1" x14ac:dyDescent="0.25">
      <c r="A26" s="32" t="s">
        <v>34</v>
      </c>
      <c r="B26" s="22">
        <v>57625.919999999998</v>
      </c>
      <c r="C26" s="22">
        <v>39862.480000000003</v>
      </c>
      <c r="D26" s="22">
        <v>39620.080000000002</v>
      </c>
      <c r="E26" s="22"/>
      <c r="F26" s="22"/>
      <c r="G26" s="22"/>
      <c r="H26" s="22"/>
      <c r="I26" s="22"/>
      <c r="J26" s="22"/>
      <c r="K26" s="22"/>
      <c r="L26" s="22"/>
      <c r="M26" s="22"/>
      <c r="N26" s="28">
        <f t="shared" si="4"/>
        <v>137108.47999999998</v>
      </c>
      <c r="O26" s="27"/>
      <c r="P26" s="27"/>
    </row>
    <row r="27" spans="1:16" s="25" customFormat="1" ht="15" customHeight="1" x14ac:dyDescent="0.25">
      <c r="A27" s="32" t="s">
        <v>35</v>
      </c>
      <c r="B27" s="22">
        <v>852.13</v>
      </c>
      <c r="C27" s="22">
        <v>44273.19</v>
      </c>
      <c r="D27" s="22">
        <v>182.73</v>
      </c>
      <c r="E27" s="22"/>
      <c r="F27" s="22"/>
      <c r="G27" s="22"/>
      <c r="H27" s="22"/>
      <c r="I27" s="22"/>
      <c r="J27" s="22"/>
      <c r="K27" s="22"/>
      <c r="L27" s="22"/>
      <c r="M27" s="22"/>
      <c r="N27" s="28">
        <f t="shared" si="4"/>
        <v>45308.05</v>
      </c>
      <c r="O27" s="27"/>
      <c r="P27" s="27"/>
    </row>
    <row r="28" spans="1:16" s="25" customFormat="1" ht="15" customHeight="1" x14ac:dyDescent="0.25">
      <c r="A28" s="32" t="s">
        <v>36</v>
      </c>
      <c r="B28" s="22">
        <v>15104.83</v>
      </c>
      <c r="C28" s="22">
        <v>0</v>
      </c>
      <c r="D28" s="22">
        <v>0</v>
      </c>
      <c r="E28" s="22"/>
      <c r="F28" s="22"/>
      <c r="G28" s="22"/>
      <c r="H28" s="22"/>
      <c r="I28" s="22"/>
      <c r="J28" s="22"/>
      <c r="K28" s="22"/>
      <c r="L28" s="22"/>
      <c r="M28" s="22"/>
      <c r="N28" s="28">
        <f t="shared" si="4"/>
        <v>15104.83</v>
      </c>
      <c r="O28" s="27"/>
      <c r="P28" s="27"/>
    </row>
    <row r="29" spans="1:16" s="25" customFormat="1" ht="15" customHeight="1" x14ac:dyDescent="0.25">
      <c r="A29" s="32" t="s">
        <v>25</v>
      </c>
      <c r="B29" s="22">
        <v>62704.9</v>
      </c>
      <c r="C29" s="22">
        <v>41778.14</v>
      </c>
      <c r="D29" s="22">
        <v>75586.5</v>
      </c>
      <c r="E29" s="22"/>
      <c r="F29" s="22"/>
      <c r="G29" s="22"/>
      <c r="H29" s="22"/>
      <c r="I29" s="22"/>
      <c r="J29" s="22"/>
      <c r="K29" s="22"/>
      <c r="L29" s="22"/>
      <c r="M29" s="22"/>
      <c r="N29" s="28">
        <f t="shared" si="4"/>
        <v>180069.54</v>
      </c>
      <c r="O29" s="27"/>
      <c r="P29" s="27"/>
    </row>
    <row r="30" spans="1:16" s="25" customFormat="1" ht="15" customHeight="1" x14ac:dyDescent="0.25">
      <c r="A30" s="32" t="s">
        <v>37</v>
      </c>
      <c r="B30" s="22">
        <v>514.79999999999995</v>
      </c>
      <c r="C30" s="22">
        <v>720.12</v>
      </c>
      <c r="D30" s="22">
        <v>847.2</v>
      </c>
      <c r="E30" s="22"/>
      <c r="F30" s="22"/>
      <c r="G30" s="22"/>
      <c r="H30" s="22"/>
      <c r="I30" s="22"/>
      <c r="J30" s="22"/>
      <c r="K30" s="22"/>
      <c r="L30" s="22"/>
      <c r="M30" s="22"/>
      <c r="N30" s="28">
        <f t="shared" si="4"/>
        <v>2082.12</v>
      </c>
      <c r="O30" s="27"/>
      <c r="P30" s="27"/>
    </row>
    <row r="31" spans="1:16" s="25" customFormat="1" ht="15" customHeight="1" x14ac:dyDescent="0.25">
      <c r="A31" s="32" t="s">
        <v>68</v>
      </c>
      <c r="B31" s="22">
        <v>0</v>
      </c>
      <c r="C31" s="22">
        <v>0</v>
      </c>
      <c r="D31" s="22">
        <v>0</v>
      </c>
      <c r="E31" s="22"/>
      <c r="F31" s="22"/>
      <c r="G31" s="22"/>
      <c r="H31" s="22"/>
      <c r="I31" s="22"/>
      <c r="J31" s="22"/>
      <c r="K31" s="22"/>
      <c r="L31" s="22"/>
      <c r="M31" s="22"/>
      <c r="N31" s="28">
        <f t="shared" si="4"/>
        <v>0</v>
      </c>
      <c r="O31" s="27"/>
      <c r="P31" s="27"/>
    </row>
    <row r="32" spans="1:16" s="25" customFormat="1" ht="27" x14ac:dyDescent="0.25">
      <c r="A32" s="32" t="s">
        <v>69</v>
      </c>
      <c r="B32" s="22">
        <v>0</v>
      </c>
      <c r="C32" s="22">
        <v>0</v>
      </c>
      <c r="D32" s="22">
        <v>0</v>
      </c>
      <c r="E32" s="22"/>
      <c r="F32" s="22"/>
      <c r="G32" s="22"/>
      <c r="H32" s="22"/>
      <c r="I32" s="22"/>
      <c r="J32" s="22"/>
      <c r="K32" s="22"/>
      <c r="L32" s="22"/>
      <c r="M32" s="22"/>
      <c r="N32" s="28">
        <f t="shared" si="4"/>
        <v>0</v>
      </c>
      <c r="O32" s="27"/>
      <c r="P32" s="27"/>
    </row>
    <row r="33" spans="1:16" s="20" customFormat="1" ht="15" customHeight="1" x14ac:dyDescent="0.25">
      <c r="A33" s="43" t="s">
        <v>38</v>
      </c>
      <c r="B33" s="28">
        <f>SUM(B34:B35)</f>
        <v>984370.1</v>
      </c>
      <c r="C33" s="28">
        <f t="shared" ref="C33:M33" si="5">SUM(C34:C35)</f>
        <v>924104.31</v>
      </c>
      <c r="D33" s="28">
        <f t="shared" si="5"/>
        <v>893486.58</v>
      </c>
      <c r="E33" s="28">
        <f t="shared" si="5"/>
        <v>0</v>
      </c>
      <c r="F33" s="28">
        <f t="shared" si="5"/>
        <v>0</v>
      </c>
      <c r="G33" s="28">
        <f t="shared" si="5"/>
        <v>0</v>
      </c>
      <c r="H33" s="28">
        <f t="shared" si="5"/>
        <v>0</v>
      </c>
      <c r="I33" s="28">
        <f t="shared" si="5"/>
        <v>0</v>
      </c>
      <c r="J33" s="28">
        <f t="shared" si="5"/>
        <v>0</v>
      </c>
      <c r="K33" s="28">
        <f t="shared" si="5"/>
        <v>0</v>
      </c>
      <c r="L33" s="28">
        <f t="shared" si="5"/>
        <v>0</v>
      </c>
      <c r="M33" s="28">
        <f t="shared" si="5"/>
        <v>0</v>
      </c>
      <c r="N33" s="28">
        <f>SUM(N34:N35)</f>
        <v>2801960.9899999998</v>
      </c>
      <c r="O33" s="23"/>
      <c r="P33" s="23"/>
    </row>
    <row r="34" spans="1:16" s="25" customFormat="1" ht="15" customHeight="1" x14ac:dyDescent="0.25">
      <c r="A34" s="32" t="s">
        <v>39</v>
      </c>
      <c r="B34" s="22">
        <v>858934.02</v>
      </c>
      <c r="C34" s="22">
        <v>767035.52</v>
      </c>
      <c r="D34" s="22">
        <v>770222.36</v>
      </c>
      <c r="E34" s="22"/>
      <c r="F34" s="22"/>
      <c r="G34" s="22"/>
      <c r="H34" s="22"/>
      <c r="I34" s="22"/>
      <c r="J34" s="22"/>
      <c r="K34" s="22"/>
      <c r="L34" s="22"/>
      <c r="M34" s="22"/>
      <c r="N34" s="28">
        <f t="shared" ref="N34:N43" si="6">SUM(B34:M34)</f>
        <v>2396191.9</v>
      </c>
      <c r="O34" s="27"/>
      <c r="P34" s="27"/>
    </row>
    <row r="35" spans="1:16" s="25" customFormat="1" ht="15" customHeight="1" x14ac:dyDescent="0.25">
      <c r="A35" s="26" t="s">
        <v>40</v>
      </c>
      <c r="B35" s="22">
        <v>125436.08</v>
      </c>
      <c r="C35" s="22">
        <v>157068.79</v>
      </c>
      <c r="D35" s="22">
        <v>123264.22</v>
      </c>
      <c r="E35" s="22"/>
      <c r="F35" s="22"/>
      <c r="G35" s="22"/>
      <c r="H35" s="22"/>
      <c r="I35" s="22"/>
      <c r="J35" s="22"/>
      <c r="K35" s="22"/>
      <c r="L35" s="22"/>
      <c r="M35" s="22"/>
      <c r="N35" s="28">
        <f t="shared" si="6"/>
        <v>405769.08999999997</v>
      </c>
      <c r="O35" s="27"/>
      <c r="P35" s="27"/>
    </row>
    <row r="36" spans="1:16" s="25" customFormat="1" ht="15" customHeight="1" x14ac:dyDescent="0.25">
      <c r="A36" s="21" t="s">
        <v>19</v>
      </c>
      <c r="B36" s="28">
        <f>SUM(B37:B39)</f>
        <v>120570.12</v>
      </c>
      <c r="C36" s="28">
        <f t="shared" ref="C36:M36" si="7">SUM(C37:C39)</f>
        <v>111075.73999999999</v>
      </c>
      <c r="D36" s="28">
        <f t="shared" si="7"/>
        <v>93166.989999999991</v>
      </c>
      <c r="E36" s="28">
        <f t="shared" si="7"/>
        <v>0</v>
      </c>
      <c r="F36" s="28">
        <f t="shared" si="7"/>
        <v>0</v>
      </c>
      <c r="G36" s="28">
        <f t="shared" si="7"/>
        <v>0</v>
      </c>
      <c r="H36" s="28">
        <f t="shared" si="7"/>
        <v>0</v>
      </c>
      <c r="I36" s="28">
        <f t="shared" si="7"/>
        <v>0</v>
      </c>
      <c r="J36" s="28">
        <f t="shared" si="7"/>
        <v>0</v>
      </c>
      <c r="K36" s="28">
        <f t="shared" si="7"/>
        <v>0</v>
      </c>
      <c r="L36" s="28">
        <f t="shared" si="7"/>
        <v>0</v>
      </c>
      <c r="M36" s="28">
        <f t="shared" si="7"/>
        <v>0</v>
      </c>
      <c r="N36" s="28">
        <f>SUM(N37:N39)</f>
        <v>324812.84999999998</v>
      </c>
      <c r="O36" s="27"/>
      <c r="P36" s="27"/>
    </row>
    <row r="37" spans="1:16" s="25" customFormat="1" ht="15" customHeight="1" x14ac:dyDescent="0.25">
      <c r="A37" s="26" t="s">
        <v>41</v>
      </c>
      <c r="B37" s="22">
        <v>75492.2</v>
      </c>
      <c r="C37" s="22">
        <v>60501.25</v>
      </c>
      <c r="D37" s="22">
        <v>60609.84</v>
      </c>
      <c r="E37" s="22"/>
      <c r="F37" s="22"/>
      <c r="G37" s="22"/>
      <c r="H37" s="22"/>
      <c r="I37" s="22"/>
      <c r="J37" s="22"/>
      <c r="K37" s="22"/>
      <c r="L37" s="22"/>
      <c r="M37" s="22"/>
      <c r="N37" s="28">
        <f t="shared" si="6"/>
        <v>196603.29</v>
      </c>
      <c r="O37" s="27"/>
      <c r="P37" s="27"/>
    </row>
    <row r="38" spans="1:16" s="25" customFormat="1" ht="15" customHeight="1" x14ac:dyDescent="0.25">
      <c r="A38" s="26" t="s">
        <v>42</v>
      </c>
      <c r="B38" s="22">
        <v>0</v>
      </c>
      <c r="C38" s="22">
        <v>0</v>
      </c>
      <c r="D38" s="22">
        <v>0</v>
      </c>
      <c r="E38" s="22"/>
      <c r="F38" s="22"/>
      <c r="G38" s="22"/>
      <c r="H38" s="22"/>
      <c r="I38" s="22"/>
      <c r="J38" s="22"/>
      <c r="K38" s="22"/>
      <c r="L38" s="22"/>
      <c r="M38" s="22"/>
      <c r="N38" s="28">
        <f t="shared" si="6"/>
        <v>0</v>
      </c>
      <c r="O38" s="27"/>
      <c r="P38" s="27"/>
    </row>
    <row r="39" spans="1:16" s="25" customFormat="1" ht="15" customHeight="1" x14ac:dyDescent="0.25">
      <c r="A39" s="26" t="s">
        <v>47</v>
      </c>
      <c r="B39" s="22">
        <v>45077.919999999998</v>
      </c>
      <c r="C39" s="22">
        <v>50574.49</v>
      </c>
      <c r="D39" s="22">
        <v>32557.15</v>
      </c>
      <c r="E39" s="22"/>
      <c r="F39" s="22"/>
      <c r="G39" s="22"/>
      <c r="H39" s="22"/>
      <c r="I39" s="22"/>
      <c r="J39" s="22"/>
      <c r="K39" s="22"/>
      <c r="L39" s="22"/>
      <c r="M39" s="22"/>
      <c r="N39" s="28">
        <f t="shared" si="6"/>
        <v>128209.56</v>
      </c>
      <c r="O39" s="27"/>
      <c r="P39" s="27"/>
    </row>
    <row r="40" spans="1:16" s="20" customFormat="1" ht="15" customHeight="1" x14ac:dyDescent="0.25">
      <c r="A40" s="21" t="s">
        <v>43</v>
      </c>
      <c r="B40" s="28">
        <f>SUM(B41:B43)</f>
        <v>0</v>
      </c>
      <c r="C40" s="28">
        <f t="shared" ref="C40:M40" si="8">SUM(C41:C43)</f>
        <v>0</v>
      </c>
      <c r="D40" s="28">
        <f t="shared" si="8"/>
        <v>0</v>
      </c>
      <c r="E40" s="28">
        <f t="shared" si="8"/>
        <v>0</v>
      </c>
      <c r="F40" s="28">
        <f t="shared" si="8"/>
        <v>0</v>
      </c>
      <c r="G40" s="28">
        <f t="shared" si="8"/>
        <v>0</v>
      </c>
      <c r="H40" s="28">
        <f t="shared" si="8"/>
        <v>0</v>
      </c>
      <c r="I40" s="28">
        <f t="shared" si="8"/>
        <v>0</v>
      </c>
      <c r="J40" s="28">
        <f t="shared" si="8"/>
        <v>0</v>
      </c>
      <c r="K40" s="28">
        <f t="shared" si="8"/>
        <v>0</v>
      </c>
      <c r="L40" s="28">
        <f t="shared" si="8"/>
        <v>0</v>
      </c>
      <c r="M40" s="28">
        <f t="shared" si="8"/>
        <v>0</v>
      </c>
      <c r="N40" s="28">
        <f>SUM(N41:N43)</f>
        <v>0</v>
      </c>
      <c r="O40" s="23"/>
      <c r="P40" s="23"/>
    </row>
    <row r="41" spans="1:16" s="25" customFormat="1" ht="15" customHeight="1" x14ac:dyDescent="0.25">
      <c r="A41" s="26" t="s">
        <v>44</v>
      </c>
      <c r="B41" s="22">
        <v>0</v>
      </c>
      <c r="C41" s="22">
        <v>0</v>
      </c>
      <c r="D41" s="22">
        <v>0</v>
      </c>
      <c r="E41" s="22"/>
      <c r="F41" s="22"/>
      <c r="G41" s="22"/>
      <c r="H41" s="22"/>
      <c r="I41" s="22"/>
      <c r="J41" s="22"/>
      <c r="K41" s="22"/>
      <c r="L41" s="22"/>
      <c r="M41" s="22"/>
      <c r="N41" s="28">
        <f t="shared" si="6"/>
        <v>0</v>
      </c>
      <c r="O41" s="27"/>
      <c r="P41" s="27"/>
    </row>
    <row r="42" spans="1:16" s="25" customFormat="1" ht="15" customHeight="1" x14ac:dyDescent="0.25">
      <c r="A42" s="26" t="s">
        <v>45</v>
      </c>
      <c r="B42" s="22">
        <v>0</v>
      </c>
      <c r="C42" s="22">
        <v>0</v>
      </c>
      <c r="D42" s="22">
        <v>0</v>
      </c>
      <c r="E42" s="22"/>
      <c r="F42" s="22"/>
      <c r="G42" s="22"/>
      <c r="H42" s="22"/>
      <c r="I42" s="22"/>
      <c r="J42" s="22"/>
      <c r="K42" s="22"/>
      <c r="L42" s="22"/>
      <c r="M42" s="22"/>
      <c r="N42" s="28">
        <f t="shared" si="6"/>
        <v>0</v>
      </c>
      <c r="O42" s="27"/>
      <c r="P42" s="27"/>
    </row>
    <row r="43" spans="1:16" s="25" customFormat="1" ht="15" customHeight="1" x14ac:dyDescent="0.25">
      <c r="A43" s="26" t="s">
        <v>46</v>
      </c>
      <c r="B43" s="22">
        <v>0</v>
      </c>
      <c r="C43" s="22">
        <v>0</v>
      </c>
      <c r="D43" s="22">
        <v>0</v>
      </c>
      <c r="E43" s="22"/>
      <c r="F43" s="22"/>
      <c r="G43" s="22"/>
      <c r="H43" s="22"/>
      <c r="I43" s="22"/>
      <c r="J43" s="22"/>
      <c r="K43" s="22"/>
      <c r="L43" s="22"/>
      <c r="M43" s="22"/>
      <c r="N43" s="28">
        <f t="shared" si="6"/>
        <v>0</v>
      </c>
      <c r="O43" s="27"/>
      <c r="P43" s="27"/>
    </row>
    <row r="44" spans="1:16" s="25" customFormat="1" ht="15" customHeight="1" x14ac:dyDescent="0.25">
      <c r="A44" s="26" t="s">
        <v>48</v>
      </c>
      <c r="B44" s="22">
        <v>57509.5</v>
      </c>
      <c r="C44" s="22">
        <v>54509.78</v>
      </c>
      <c r="D44" s="22">
        <v>56664.66</v>
      </c>
      <c r="E44" s="22"/>
      <c r="F44" s="22"/>
      <c r="G44" s="22"/>
      <c r="H44" s="22"/>
      <c r="I44" s="22"/>
      <c r="J44" s="22"/>
      <c r="K44" s="22"/>
      <c r="L44" s="22"/>
      <c r="M44" s="22"/>
      <c r="N44" s="28">
        <f t="shared" ref="N44:N50" si="9">SUM(B44:M44)</f>
        <v>168683.94</v>
      </c>
      <c r="O44" s="27"/>
      <c r="P44" s="27"/>
    </row>
    <row r="45" spans="1:16" s="25" customFormat="1" ht="15" customHeight="1" x14ac:dyDescent="0.25">
      <c r="A45" s="26" t="s">
        <v>49</v>
      </c>
      <c r="B45" s="22">
        <v>476.55</v>
      </c>
      <c r="C45" s="22">
        <v>422.74</v>
      </c>
      <c r="D45" s="22">
        <v>426.21</v>
      </c>
      <c r="E45" s="22"/>
      <c r="F45" s="22"/>
      <c r="G45" s="22"/>
      <c r="H45" s="22"/>
      <c r="I45" s="22"/>
      <c r="J45" s="22"/>
      <c r="K45" s="22"/>
      <c r="L45" s="22"/>
      <c r="M45" s="22"/>
      <c r="N45" s="28">
        <f t="shared" si="9"/>
        <v>1325.5</v>
      </c>
      <c r="O45" s="27"/>
      <c r="P45" s="27"/>
    </row>
    <row r="46" spans="1:16" s="25" customFormat="1" ht="15" customHeight="1" x14ac:dyDescent="0.25">
      <c r="A46" s="26" t="s">
        <v>22</v>
      </c>
      <c r="B46" s="22">
        <v>927.03</v>
      </c>
      <c r="C46" s="22">
        <v>742.5</v>
      </c>
      <c r="D46" s="22">
        <v>754.5</v>
      </c>
      <c r="E46" s="22"/>
      <c r="F46" s="22"/>
      <c r="G46" s="22"/>
      <c r="H46" s="22"/>
      <c r="I46" s="22"/>
      <c r="J46" s="22"/>
      <c r="K46" s="22"/>
      <c r="L46" s="22"/>
      <c r="M46" s="22"/>
      <c r="N46" s="28">
        <f t="shared" si="9"/>
        <v>2424.0299999999997</v>
      </c>
      <c r="O46" s="27"/>
      <c r="P46" s="27"/>
    </row>
    <row r="47" spans="1:16" s="25" customFormat="1" ht="15" customHeight="1" x14ac:dyDescent="0.25">
      <c r="A47" s="26" t="s">
        <v>20</v>
      </c>
      <c r="B47" s="22">
        <v>2836.46</v>
      </c>
      <c r="C47" s="22">
        <v>3581.03</v>
      </c>
      <c r="D47" s="22">
        <v>3640.53</v>
      </c>
      <c r="E47" s="22"/>
      <c r="F47" s="22"/>
      <c r="G47" s="22"/>
      <c r="H47" s="22"/>
      <c r="I47" s="22"/>
      <c r="J47" s="22"/>
      <c r="K47" s="22"/>
      <c r="L47" s="22"/>
      <c r="M47" s="22"/>
      <c r="N47" s="28">
        <f t="shared" si="9"/>
        <v>10058.02</v>
      </c>
      <c r="O47" s="27"/>
      <c r="P47" s="27"/>
    </row>
    <row r="48" spans="1:16" s="25" customFormat="1" ht="15" customHeight="1" x14ac:dyDescent="0.25">
      <c r="A48" s="26" t="s">
        <v>21</v>
      </c>
      <c r="B48" s="22">
        <v>0</v>
      </c>
      <c r="C48" s="22">
        <v>860</v>
      </c>
      <c r="D48" s="22">
        <v>17195.45</v>
      </c>
      <c r="E48" s="22"/>
      <c r="F48" s="22"/>
      <c r="G48" s="22"/>
      <c r="H48" s="22"/>
      <c r="I48" s="22"/>
      <c r="J48" s="22"/>
      <c r="K48" s="22"/>
      <c r="L48" s="22"/>
      <c r="M48" s="22"/>
      <c r="N48" s="28">
        <f t="shared" si="9"/>
        <v>18055.45</v>
      </c>
      <c r="O48" s="27"/>
      <c r="P48" s="27"/>
    </row>
    <row r="49" spans="1:16" s="25" customFormat="1" ht="15" customHeight="1" x14ac:dyDescent="0.25">
      <c r="A49" s="26" t="s">
        <v>30</v>
      </c>
      <c r="B49" s="22">
        <v>3829.14</v>
      </c>
      <c r="C49" s="22">
        <v>12001.97</v>
      </c>
      <c r="D49" s="22">
        <v>10246.879999999999</v>
      </c>
      <c r="E49" s="22"/>
      <c r="F49" s="22"/>
      <c r="G49" s="22"/>
      <c r="H49" s="22"/>
      <c r="I49" s="22"/>
      <c r="J49" s="22"/>
      <c r="K49" s="22"/>
      <c r="L49" s="22"/>
      <c r="M49" s="22"/>
      <c r="N49" s="28">
        <f t="shared" si="9"/>
        <v>26077.989999999998</v>
      </c>
      <c r="O49" s="27"/>
      <c r="P49" s="27"/>
    </row>
    <row r="50" spans="1:16" s="25" customFormat="1" ht="15" customHeight="1" x14ac:dyDescent="0.25">
      <c r="A50" s="26" t="s">
        <v>23</v>
      </c>
      <c r="B50" s="22">
        <v>31.93</v>
      </c>
      <c r="C50" s="22">
        <v>580.49</v>
      </c>
      <c r="D50" s="22">
        <v>857.05</v>
      </c>
      <c r="E50" s="22"/>
      <c r="F50" s="22"/>
      <c r="G50" s="22"/>
      <c r="H50" s="22"/>
      <c r="I50" s="22"/>
      <c r="J50" s="22"/>
      <c r="K50" s="22"/>
      <c r="L50" s="22"/>
      <c r="M50" s="22"/>
      <c r="N50" s="28">
        <f t="shared" si="9"/>
        <v>1469.4699999999998</v>
      </c>
      <c r="O50" s="27"/>
      <c r="P50" s="27"/>
    </row>
    <row r="51" spans="1:16" s="20" customFormat="1" ht="15" customHeight="1" x14ac:dyDescent="0.25">
      <c r="A51" s="21" t="s">
        <v>16</v>
      </c>
      <c r="B51" s="28">
        <f>B22+B33+B36+B40+B44+B45+B46+B47+B48+B49+B50</f>
        <v>1793426.5699999998</v>
      </c>
      <c r="C51" s="28">
        <f t="shared" ref="C51:M51" si="10">C22+C33+C36+C40+C44+C45+C46+C47+C48+C49+C50</f>
        <v>1716341.4100000001</v>
      </c>
      <c r="D51" s="28">
        <f t="shared" si="10"/>
        <v>1695478.5799999998</v>
      </c>
      <c r="E51" s="28">
        <f t="shared" si="10"/>
        <v>0</v>
      </c>
      <c r="F51" s="28">
        <f t="shared" si="10"/>
        <v>0</v>
      </c>
      <c r="G51" s="28">
        <f t="shared" si="10"/>
        <v>0</v>
      </c>
      <c r="H51" s="28">
        <f t="shared" si="10"/>
        <v>0</v>
      </c>
      <c r="I51" s="28">
        <f t="shared" si="10"/>
        <v>0</v>
      </c>
      <c r="J51" s="28">
        <f t="shared" si="10"/>
        <v>0</v>
      </c>
      <c r="K51" s="28">
        <f t="shared" si="10"/>
        <v>0</v>
      </c>
      <c r="L51" s="28">
        <f t="shared" si="10"/>
        <v>0</v>
      </c>
      <c r="M51" s="28">
        <f t="shared" si="10"/>
        <v>0</v>
      </c>
      <c r="N51" s="28">
        <f>N22+N33+N36+N40+N44+N45+N46+N47+N48+N49+N50</f>
        <v>5205246.5600000005</v>
      </c>
      <c r="O51" s="23"/>
      <c r="P51" s="23"/>
    </row>
    <row r="52" spans="1:16" s="20" customFormat="1" ht="15" customHeight="1" x14ac:dyDescent="0.25">
      <c r="A52" s="21" t="s">
        <v>29</v>
      </c>
      <c r="B52" s="33">
        <f t="shared" ref="B52:N52" si="11">B20-B51</f>
        <v>-59994.399999999907</v>
      </c>
      <c r="C52" s="33">
        <f t="shared" si="11"/>
        <v>17245.939999999944</v>
      </c>
      <c r="D52" s="33">
        <f t="shared" si="11"/>
        <v>38282.460000000196</v>
      </c>
      <c r="E52" s="33">
        <f t="shared" si="11"/>
        <v>0</v>
      </c>
      <c r="F52" s="33">
        <f t="shared" si="11"/>
        <v>0</v>
      </c>
      <c r="G52" s="33">
        <f t="shared" si="11"/>
        <v>0</v>
      </c>
      <c r="H52" s="33">
        <f t="shared" si="11"/>
        <v>0</v>
      </c>
      <c r="I52" s="33">
        <f t="shared" si="11"/>
        <v>0</v>
      </c>
      <c r="J52" s="33">
        <f t="shared" si="11"/>
        <v>0</v>
      </c>
      <c r="K52" s="33">
        <f t="shared" si="11"/>
        <v>0</v>
      </c>
      <c r="L52" s="33">
        <f t="shared" si="11"/>
        <v>0</v>
      </c>
      <c r="M52" s="33">
        <f t="shared" si="11"/>
        <v>0</v>
      </c>
      <c r="N52" s="33">
        <f t="shared" si="11"/>
        <v>-4466.0000000009313</v>
      </c>
      <c r="O52" s="23"/>
      <c r="P52" s="23"/>
    </row>
    <row r="53" spans="1:16" s="20" customFormat="1" ht="30" customHeight="1" x14ac:dyDescent="0.25">
      <c r="A53" s="21" t="s">
        <v>28</v>
      </c>
      <c r="B53" s="33">
        <f>B12+B20-B51</f>
        <v>24997.430000000168</v>
      </c>
      <c r="C53" s="33">
        <f t="shared" ref="C53:M53" si="12">+C12+C20-C51</f>
        <v>42243.370000000112</v>
      </c>
      <c r="D53" s="33">
        <f t="shared" si="12"/>
        <v>80525.830000000307</v>
      </c>
      <c r="E53" s="33">
        <f t="shared" si="12"/>
        <v>80525.830000000307</v>
      </c>
      <c r="F53" s="33">
        <f t="shared" si="12"/>
        <v>80525.830000000307</v>
      </c>
      <c r="G53" s="33">
        <f t="shared" si="12"/>
        <v>80525.830000000307</v>
      </c>
      <c r="H53" s="33">
        <f t="shared" si="12"/>
        <v>80525.830000000307</v>
      </c>
      <c r="I53" s="33">
        <f t="shared" si="12"/>
        <v>80525.830000000307</v>
      </c>
      <c r="J53" s="33">
        <f t="shared" si="12"/>
        <v>80525.830000000307</v>
      </c>
      <c r="K53" s="33">
        <f t="shared" si="12"/>
        <v>80525.830000000307</v>
      </c>
      <c r="L53" s="33">
        <f t="shared" si="12"/>
        <v>80525.830000000307</v>
      </c>
      <c r="M53" s="33">
        <f t="shared" si="12"/>
        <v>80525.830000000307</v>
      </c>
      <c r="N53" s="34">
        <v>0</v>
      </c>
      <c r="O53" s="23"/>
      <c r="P53" s="23"/>
    </row>
    <row r="55" spans="1:16" ht="15" customHeight="1" x14ac:dyDescent="0.25">
      <c r="A55" s="7"/>
      <c r="B55" s="4"/>
      <c r="C55" s="5"/>
      <c r="D55" s="3"/>
    </row>
    <row r="56" spans="1:16" ht="15" customHeight="1" x14ac:dyDescent="0.25">
      <c r="D56" s="2"/>
    </row>
  </sheetData>
  <mergeCells count="2">
    <mergeCell ref="A7:N7"/>
    <mergeCell ref="A8:N8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D0DD-4625-413C-8A31-ECE9F62350AA}">
  <dimension ref="A3:N72"/>
  <sheetViews>
    <sheetView showGridLines="0" topLeftCell="A34" workbookViewId="0">
      <selection activeCell="K50" sqref="K50"/>
    </sheetView>
  </sheetViews>
  <sheetFormatPr defaultColWidth="9.140625" defaultRowHeight="15" customHeight="1" x14ac:dyDescent="0.25"/>
  <cols>
    <col min="1" max="1" width="52" style="6" customWidth="1"/>
    <col min="2" max="4" width="11.7109375" style="1" hidden="1" customWidth="1"/>
    <col min="5" max="7" width="11.7109375" style="2" hidden="1" customWidth="1"/>
    <col min="8" max="8" width="13.28515625" style="2" hidden="1" customWidth="1"/>
    <col min="9" max="9" width="11.7109375" style="2" hidden="1" customWidth="1"/>
    <col min="10" max="11" width="20.7109375" style="37" customWidth="1"/>
    <col min="12" max="13" width="11.85546875" style="2" customWidth="1"/>
    <col min="14" max="16384" width="9.140625" style="1"/>
  </cols>
  <sheetData>
    <row r="3" spans="1:14" ht="15" customHeight="1" x14ac:dyDescent="0.25">
      <c r="A3" s="35"/>
      <c r="B3" s="36"/>
      <c r="C3" s="36"/>
      <c r="D3" s="36"/>
      <c r="E3" s="37"/>
      <c r="F3" s="37"/>
      <c r="G3" s="37"/>
      <c r="H3" s="37"/>
      <c r="I3" s="37"/>
    </row>
    <row r="4" spans="1:14" ht="15" customHeight="1" x14ac:dyDescent="0.25">
      <c r="A4" s="35"/>
      <c r="B4" s="36"/>
      <c r="C4" s="36"/>
      <c r="D4" s="36"/>
      <c r="E4" s="37"/>
      <c r="F4" s="37"/>
      <c r="G4" s="37"/>
      <c r="H4" s="37"/>
      <c r="I4" s="37"/>
    </row>
    <row r="5" spans="1:14" ht="15" customHeight="1" x14ac:dyDescent="0.25">
      <c r="A5" s="35"/>
      <c r="B5" s="36"/>
      <c r="C5" s="36"/>
      <c r="D5" s="36"/>
      <c r="E5" s="37"/>
      <c r="F5" s="37"/>
      <c r="G5" s="37"/>
      <c r="H5" s="37"/>
      <c r="I5" s="37"/>
    </row>
    <row r="7" spans="1:14" s="8" customFormat="1" ht="15" customHeight="1" x14ac:dyDescent="0.25">
      <c r="A7" s="57" t="s">
        <v>27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4" s="8" customFormat="1" ht="15" customHeight="1" x14ac:dyDescent="0.25">
      <c r="A8" s="57" t="s">
        <v>54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4" s="8" customFormat="1" ht="15" customHeight="1" x14ac:dyDescent="0.25">
      <c r="A9" s="10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4" s="20" customFormat="1" ht="15" customHeight="1" x14ac:dyDescent="0.25">
      <c r="A10" s="47" t="s">
        <v>52</v>
      </c>
      <c r="B10" s="48"/>
      <c r="C10" s="48"/>
      <c r="D10" s="48"/>
      <c r="E10" s="48"/>
      <c r="F10" s="48"/>
      <c r="G10" s="48"/>
      <c r="H10" s="48"/>
      <c r="I10" s="48"/>
      <c r="J10" s="51"/>
      <c r="K10" s="51"/>
      <c r="L10" s="23"/>
      <c r="M10" s="23"/>
    </row>
    <row r="11" spans="1:14" s="20" customFormat="1" ht="15" customHeight="1" x14ac:dyDescent="0.25">
      <c r="A11" s="47"/>
      <c r="B11" s="48"/>
      <c r="C11" s="48"/>
      <c r="D11" s="48"/>
      <c r="E11" s="48"/>
      <c r="F11" s="48"/>
      <c r="G11" s="48"/>
      <c r="H11" s="48"/>
      <c r="I11" s="48"/>
      <c r="J11" s="51"/>
      <c r="K11" s="51"/>
      <c r="L11" s="23"/>
      <c r="M11" s="23"/>
    </row>
    <row r="12" spans="1:14" s="20" customFormat="1" ht="15" customHeight="1" x14ac:dyDescent="0.25">
      <c r="A12" s="45" t="s">
        <v>13</v>
      </c>
      <c r="B12" s="46"/>
      <c r="C12" s="46"/>
      <c r="D12" s="46"/>
      <c r="E12" s="46"/>
      <c r="F12" s="46"/>
      <c r="G12" s="46"/>
      <c r="H12" s="46"/>
      <c r="I12" s="46"/>
      <c r="J12" s="52"/>
      <c r="K12" s="52"/>
      <c r="L12" s="23"/>
      <c r="M12" s="23"/>
    </row>
    <row r="13" spans="1:14" s="15" customFormat="1" ht="15" customHeight="1" x14ac:dyDescent="0.25">
      <c r="A13" s="16"/>
      <c r="B13" s="17" t="s">
        <v>0</v>
      </c>
      <c r="C13" s="17" t="s">
        <v>1</v>
      </c>
      <c r="D13" s="17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  <c r="J13" s="18" t="s">
        <v>56</v>
      </c>
      <c r="K13" s="18" t="s">
        <v>51</v>
      </c>
      <c r="L13" s="19"/>
      <c r="M13" s="19"/>
    </row>
    <row r="14" spans="1:14" s="25" customFormat="1" ht="27" x14ac:dyDescent="0.25">
      <c r="A14" s="26" t="s">
        <v>50</v>
      </c>
      <c r="B14" s="22">
        <v>1731652</v>
      </c>
      <c r="C14" s="22">
        <v>1731652</v>
      </c>
      <c r="D14" s="22">
        <v>1731652</v>
      </c>
      <c r="E14" s="22">
        <v>1731652</v>
      </c>
      <c r="F14" s="22">
        <v>1731652</v>
      </c>
      <c r="G14" s="22">
        <v>1731652</v>
      </c>
      <c r="H14" s="22">
        <v>1731652</v>
      </c>
      <c r="I14" s="22">
        <v>1731652</v>
      </c>
      <c r="J14" s="53">
        <v>1754557.28</v>
      </c>
      <c r="K14" s="53">
        <v>1731652</v>
      </c>
      <c r="L14" s="27"/>
      <c r="M14" s="27"/>
      <c r="N14" s="20"/>
    </row>
    <row r="15" spans="1:14" s="25" customFormat="1" ht="27" x14ac:dyDescent="0.25">
      <c r="A15" s="26" t="s">
        <v>53</v>
      </c>
      <c r="B15" s="22">
        <v>2067.88</v>
      </c>
      <c r="C15" s="22">
        <v>3267.93</v>
      </c>
      <c r="D15" s="22">
        <v>5183.3900000000003</v>
      </c>
      <c r="E15" s="22">
        <v>4216.22</v>
      </c>
      <c r="F15" s="22">
        <v>6220.44</v>
      </c>
      <c r="G15" s="22">
        <v>6328.98</v>
      </c>
      <c r="H15" s="22">
        <v>5557.75</v>
      </c>
      <c r="I15" s="22">
        <v>6549.33</v>
      </c>
      <c r="J15" s="53">
        <v>0</v>
      </c>
      <c r="K15" s="53">
        <v>22905.279999999999</v>
      </c>
      <c r="L15" s="27"/>
      <c r="M15" s="27"/>
    </row>
    <row r="16" spans="1:14" s="20" customFormat="1" ht="15" customHeight="1" x14ac:dyDescent="0.25">
      <c r="A16" s="21" t="s">
        <v>16</v>
      </c>
      <c r="B16" s="28">
        <f t="shared" ref="B16:K16" si="0">SUM(B14:B15)</f>
        <v>1733719.88</v>
      </c>
      <c r="C16" s="28">
        <f t="shared" si="0"/>
        <v>1734919.93</v>
      </c>
      <c r="D16" s="28">
        <f t="shared" si="0"/>
        <v>1736835.39</v>
      </c>
      <c r="E16" s="28">
        <f t="shared" si="0"/>
        <v>1735868.22</v>
      </c>
      <c r="F16" s="28">
        <f t="shared" si="0"/>
        <v>1737872.44</v>
      </c>
      <c r="G16" s="28">
        <f t="shared" si="0"/>
        <v>1737980.98</v>
      </c>
      <c r="H16" s="28">
        <f t="shared" si="0"/>
        <v>1737209.75</v>
      </c>
      <c r="I16" s="28">
        <f t="shared" si="0"/>
        <v>1738201.33</v>
      </c>
      <c r="J16" s="54">
        <f t="shared" si="0"/>
        <v>1754557.28</v>
      </c>
      <c r="K16" s="54">
        <f t="shared" si="0"/>
        <v>1754557.28</v>
      </c>
      <c r="L16" s="23"/>
      <c r="M16" s="23"/>
      <c r="N16" s="25"/>
    </row>
    <row r="17" spans="1:14" s="20" customFormat="1" ht="15" customHeight="1" x14ac:dyDescent="0.25">
      <c r="A17" s="44"/>
      <c r="B17" s="49"/>
      <c r="C17" s="49"/>
      <c r="D17" s="49"/>
      <c r="E17" s="49"/>
      <c r="F17" s="49"/>
      <c r="G17" s="49"/>
      <c r="H17" s="49"/>
      <c r="I17" s="49"/>
      <c r="J17" s="55"/>
      <c r="K17" s="55"/>
      <c r="L17" s="23"/>
      <c r="M17" s="23"/>
    </row>
    <row r="18" spans="1:14" s="29" customFormat="1" ht="15" customHeight="1" x14ac:dyDescent="0.25">
      <c r="A18" s="45" t="s">
        <v>17</v>
      </c>
      <c r="B18" s="50"/>
      <c r="C18" s="50"/>
      <c r="D18" s="50"/>
      <c r="E18" s="50"/>
      <c r="F18" s="50"/>
      <c r="G18" s="50"/>
      <c r="H18" s="50"/>
      <c r="I18" s="50"/>
      <c r="J18" s="56"/>
      <c r="K18" s="56"/>
      <c r="L18" s="31"/>
      <c r="M18" s="31"/>
      <c r="N18" s="20"/>
    </row>
    <row r="19" spans="1:14" s="20" customFormat="1" ht="15" customHeight="1" x14ac:dyDescent="0.25">
      <c r="A19" s="21" t="s">
        <v>18</v>
      </c>
      <c r="B19" s="28">
        <f t="shared" ref="B19:I19" si="1">SUM(B20:B20)</f>
        <v>727.2</v>
      </c>
      <c r="C19" s="28">
        <f t="shared" si="1"/>
        <v>781.2</v>
      </c>
      <c r="D19" s="28">
        <f t="shared" si="1"/>
        <v>781.2</v>
      </c>
      <c r="E19" s="28">
        <f t="shared" si="1"/>
        <v>781.2</v>
      </c>
      <c r="F19" s="28">
        <f t="shared" si="1"/>
        <v>1302</v>
      </c>
      <c r="G19" s="28">
        <f t="shared" si="1"/>
        <v>1424.34</v>
      </c>
      <c r="H19" s="28">
        <f t="shared" si="1"/>
        <v>396</v>
      </c>
      <c r="I19" s="28">
        <f t="shared" si="1"/>
        <v>765.6</v>
      </c>
      <c r="J19" s="54">
        <v>592279.85</v>
      </c>
      <c r="K19" s="54">
        <v>592279.85</v>
      </c>
      <c r="L19" s="23"/>
      <c r="M19" s="23"/>
      <c r="N19" s="29"/>
    </row>
    <row r="20" spans="1:14" s="25" customFormat="1" ht="27" x14ac:dyDescent="0.25">
      <c r="A20" s="32" t="s">
        <v>55</v>
      </c>
      <c r="B20" s="22">
        <v>727.2</v>
      </c>
      <c r="C20" s="22">
        <v>781.2</v>
      </c>
      <c r="D20" s="22">
        <v>781.2</v>
      </c>
      <c r="E20" s="22">
        <v>781.2</v>
      </c>
      <c r="F20" s="22">
        <v>1302</v>
      </c>
      <c r="G20" s="22">
        <v>1424.34</v>
      </c>
      <c r="H20" s="22">
        <v>396</v>
      </c>
      <c r="I20" s="22">
        <v>765.6</v>
      </c>
      <c r="J20" s="53">
        <v>0</v>
      </c>
      <c r="K20" s="53">
        <v>0</v>
      </c>
      <c r="L20" s="27"/>
      <c r="M20" s="27"/>
      <c r="N20" s="20"/>
    </row>
    <row r="21" spans="1:14" ht="15" customHeight="1" x14ac:dyDescent="0.25">
      <c r="N21" s="20"/>
    </row>
    <row r="22" spans="1:14" s="2" customFormat="1" ht="15" customHeight="1" x14ac:dyDescent="0.25">
      <c r="A22" s="7"/>
      <c r="B22" s="4"/>
      <c r="C22" s="5"/>
      <c r="D22" s="3"/>
      <c r="J22" s="37"/>
      <c r="K22" s="37"/>
      <c r="N22" s="1"/>
    </row>
    <row r="23" spans="1:14" s="8" customFormat="1" ht="15" customHeight="1" x14ac:dyDescent="0.25">
      <c r="A23" s="57" t="s">
        <v>27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4" s="8" customFormat="1" ht="15" customHeight="1" x14ac:dyDescent="0.25">
      <c r="A24" s="57" t="s">
        <v>57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1:14" s="8" customFormat="1" ht="15" customHeight="1" x14ac:dyDescent="0.25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4" s="20" customFormat="1" ht="15" customHeight="1" x14ac:dyDescent="0.25">
      <c r="A26" s="47" t="s">
        <v>52</v>
      </c>
      <c r="B26" s="48"/>
      <c r="C26" s="48"/>
      <c r="D26" s="48"/>
      <c r="E26" s="48"/>
      <c r="F26" s="48"/>
      <c r="G26" s="48"/>
      <c r="H26" s="48"/>
      <c r="I26" s="48"/>
      <c r="J26" s="51"/>
      <c r="K26" s="51"/>
      <c r="L26" s="23"/>
      <c r="M26" s="23"/>
    </row>
    <row r="27" spans="1:14" s="20" customFormat="1" ht="15" customHeight="1" x14ac:dyDescent="0.25">
      <c r="A27" s="47"/>
      <c r="B27" s="48"/>
      <c r="C27" s="48"/>
      <c r="D27" s="48"/>
      <c r="E27" s="48"/>
      <c r="F27" s="48"/>
      <c r="G27" s="48"/>
      <c r="H27" s="48"/>
      <c r="I27" s="48"/>
      <c r="J27" s="51"/>
      <c r="K27" s="51"/>
      <c r="L27" s="23"/>
      <c r="M27" s="23"/>
    </row>
    <row r="28" spans="1:14" s="20" customFormat="1" ht="15" customHeight="1" x14ac:dyDescent="0.25">
      <c r="A28" s="45" t="s">
        <v>13</v>
      </c>
      <c r="B28" s="46"/>
      <c r="C28" s="46"/>
      <c r="D28" s="46"/>
      <c r="E28" s="46"/>
      <c r="F28" s="46"/>
      <c r="G28" s="46"/>
      <c r="H28" s="46"/>
      <c r="I28" s="46"/>
      <c r="J28" s="52"/>
      <c r="K28" s="52"/>
      <c r="L28" s="23"/>
      <c r="M28" s="23"/>
    </row>
    <row r="29" spans="1:14" s="15" customFormat="1" ht="15" customHeight="1" x14ac:dyDescent="0.25">
      <c r="A29" s="16"/>
      <c r="B29" s="17" t="s">
        <v>0</v>
      </c>
      <c r="C29" s="17" t="s">
        <v>1</v>
      </c>
      <c r="D29" s="17" t="s">
        <v>2</v>
      </c>
      <c r="E29" s="18" t="s">
        <v>3</v>
      </c>
      <c r="F29" s="18" t="s">
        <v>4</v>
      </c>
      <c r="G29" s="18" t="s">
        <v>5</v>
      </c>
      <c r="H29" s="18" t="s">
        <v>6</v>
      </c>
      <c r="I29" s="18" t="s">
        <v>7</v>
      </c>
      <c r="J29" s="18" t="s">
        <v>56</v>
      </c>
      <c r="K29" s="18" t="s">
        <v>51</v>
      </c>
      <c r="L29" s="19"/>
      <c r="M29" s="19"/>
    </row>
    <row r="30" spans="1:14" s="25" customFormat="1" ht="27" x14ac:dyDescent="0.25">
      <c r="A30" s="26" t="s">
        <v>50</v>
      </c>
      <c r="B30" s="22">
        <v>1731652</v>
      </c>
      <c r="C30" s="22">
        <v>1731652</v>
      </c>
      <c r="D30" s="22">
        <v>1731652</v>
      </c>
      <c r="E30" s="22">
        <v>1731652</v>
      </c>
      <c r="F30" s="22">
        <v>1731652</v>
      </c>
      <c r="G30" s="22">
        <v>1731652</v>
      </c>
      <c r="H30" s="22">
        <v>1731652</v>
      </c>
      <c r="I30" s="22">
        <v>1731652</v>
      </c>
      <c r="J30" s="53">
        <v>1708746.72</v>
      </c>
      <c r="K30" s="53">
        <v>1731652</v>
      </c>
      <c r="L30" s="27"/>
      <c r="M30" s="27"/>
      <c r="N30" s="20"/>
    </row>
    <row r="31" spans="1:14" s="25" customFormat="1" ht="27" x14ac:dyDescent="0.25">
      <c r="A31" s="26" t="s">
        <v>53</v>
      </c>
      <c r="B31" s="22">
        <v>2067.88</v>
      </c>
      <c r="C31" s="22">
        <v>3267.93</v>
      </c>
      <c r="D31" s="22">
        <v>5183.3900000000003</v>
      </c>
      <c r="E31" s="22">
        <v>4216.22</v>
      </c>
      <c r="F31" s="22">
        <v>6220.44</v>
      </c>
      <c r="G31" s="22">
        <v>6328.98</v>
      </c>
      <c r="H31" s="22">
        <v>5557.75</v>
      </c>
      <c r="I31" s="22">
        <v>6549.33</v>
      </c>
      <c r="J31" s="53">
        <v>0</v>
      </c>
      <c r="K31" s="53">
        <v>0</v>
      </c>
      <c r="L31" s="27"/>
      <c r="M31" s="27"/>
    </row>
    <row r="32" spans="1:14" s="20" customFormat="1" ht="15" customHeight="1" x14ac:dyDescent="0.25">
      <c r="A32" s="21" t="s">
        <v>16</v>
      </c>
      <c r="B32" s="28">
        <f t="shared" ref="B32:K32" si="2">SUM(B30:B31)</f>
        <v>1733719.88</v>
      </c>
      <c r="C32" s="28">
        <f t="shared" si="2"/>
        <v>1734919.93</v>
      </c>
      <c r="D32" s="28">
        <f t="shared" si="2"/>
        <v>1736835.39</v>
      </c>
      <c r="E32" s="28">
        <f t="shared" si="2"/>
        <v>1735868.22</v>
      </c>
      <c r="F32" s="28">
        <f t="shared" si="2"/>
        <v>1737872.44</v>
      </c>
      <c r="G32" s="28">
        <f t="shared" si="2"/>
        <v>1737980.98</v>
      </c>
      <c r="H32" s="28">
        <f t="shared" si="2"/>
        <v>1737209.75</v>
      </c>
      <c r="I32" s="28">
        <f t="shared" si="2"/>
        <v>1738201.33</v>
      </c>
      <c r="J32" s="54">
        <f t="shared" si="2"/>
        <v>1708746.72</v>
      </c>
      <c r="K32" s="54">
        <f t="shared" si="2"/>
        <v>1731652</v>
      </c>
      <c r="L32" s="23"/>
      <c r="M32" s="23"/>
      <c r="N32" s="25"/>
    </row>
    <row r="33" spans="1:14" s="20" customFormat="1" ht="15" customHeight="1" x14ac:dyDescent="0.25">
      <c r="A33" s="44"/>
      <c r="B33" s="49"/>
      <c r="C33" s="49"/>
      <c r="D33" s="49"/>
      <c r="E33" s="49"/>
      <c r="F33" s="49"/>
      <c r="G33" s="49"/>
      <c r="H33" s="49"/>
      <c r="I33" s="49"/>
      <c r="J33" s="55"/>
      <c r="K33" s="55"/>
      <c r="L33" s="23"/>
      <c r="M33" s="23"/>
    </row>
    <row r="34" spans="1:14" s="29" customFormat="1" ht="15" customHeight="1" x14ac:dyDescent="0.25">
      <c r="A34" s="45" t="s">
        <v>17</v>
      </c>
      <c r="B34" s="50"/>
      <c r="C34" s="50"/>
      <c r="D34" s="50"/>
      <c r="E34" s="50"/>
      <c r="F34" s="50"/>
      <c r="G34" s="50"/>
      <c r="H34" s="50"/>
      <c r="I34" s="50"/>
      <c r="J34" s="56"/>
      <c r="K34" s="56"/>
      <c r="L34" s="31"/>
      <c r="M34" s="31"/>
      <c r="N34" s="20"/>
    </row>
    <row r="35" spans="1:14" s="20" customFormat="1" ht="15" customHeight="1" x14ac:dyDescent="0.25">
      <c r="A35" s="21" t="s">
        <v>18</v>
      </c>
      <c r="B35" s="28">
        <f t="shared" ref="B35:I35" si="3">SUM(B36:B36)</f>
        <v>727.2</v>
      </c>
      <c r="C35" s="28">
        <f t="shared" si="3"/>
        <v>781.2</v>
      </c>
      <c r="D35" s="28">
        <f t="shared" si="3"/>
        <v>781.2</v>
      </c>
      <c r="E35" s="28">
        <f t="shared" si="3"/>
        <v>781.2</v>
      </c>
      <c r="F35" s="28">
        <f t="shared" si="3"/>
        <v>1302</v>
      </c>
      <c r="G35" s="28">
        <f t="shared" si="3"/>
        <v>1424.34</v>
      </c>
      <c r="H35" s="28">
        <f t="shared" si="3"/>
        <v>396</v>
      </c>
      <c r="I35" s="28">
        <f t="shared" si="3"/>
        <v>765.6</v>
      </c>
      <c r="J35" s="54">
        <v>842471.77</v>
      </c>
      <c r="K35" s="54">
        <v>865377.05</v>
      </c>
      <c r="L35" s="23"/>
      <c r="M35" s="23"/>
      <c r="N35" s="29"/>
    </row>
    <row r="36" spans="1:14" s="25" customFormat="1" ht="27" x14ac:dyDescent="0.25">
      <c r="A36" s="32" t="s">
        <v>55</v>
      </c>
      <c r="B36" s="22">
        <v>727.2</v>
      </c>
      <c r="C36" s="22">
        <v>781.2</v>
      </c>
      <c r="D36" s="22">
        <v>781.2</v>
      </c>
      <c r="E36" s="22">
        <v>781.2</v>
      </c>
      <c r="F36" s="22">
        <v>1302</v>
      </c>
      <c r="G36" s="22">
        <v>1424.34</v>
      </c>
      <c r="H36" s="22">
        <v>396</v>
      </c>
      <c r="I36" s="22">
        <v>765.6</v>
      </c>
      <c r="J36" s="53">
        <v>0</v>
      </c>
      <c r="K36" s="53">
        <v>22905.279999999999</v>
      </c>
      <c r="L36" s="27"/>
      <c r="M36" s="27"/>
      <c r="N36" s="20"/>
    </row>
    <row r="42" spans="1:14" s="8" customFormat="1" ht="15" customHeight="1" x14ac:dyDescent="0.25">
      <c r="A42" s="57" t="s">
        <v>58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</row>
    <row r="43" spans="1:14" s="8" customFormat="1" ht="15" customHeight="1" x14ac:dyDescent="0.25">
      <c r="A43" s="57" t="s">
        <v>54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</row>
    <row r="44" spans="1:14" s="8" customFormat="1" ht="15" customHeight="1" x14ac:dyDescent="0.25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4" s="20" customFormat="1" ht="15" customHeight="1" x14ac:dyDescent="0.25">
      <c r="A45" s="47" t="s">
        <v>59</v>
      </c>
      <c r="B45" s="48"/>
      <c r="C45" s="48"/>
      <c r="D45" s="48"/>
      <c r="E45" s="48"/>
      <c r="F45" s="48"/>
      <c r="G45" s="48"/>
      <c r="H45" s="48"/>
      <c r="I45" s="48"/>
      <c r="J45" s="51"/>
      <c r="K45" s="51"/>
      <c r="L45" s="23"/>
      <c r="M45" s="23"/>
    </row>
    <row r="46" spans="1:14" s="20" customFormat="1" ht="15" customHeight="1" x14ac:dyDescent="0.25">
      <c r="A46" s="47"/>
      <c r="B46" s="48"/>
      <c r="C46" s="48"/>
      <c r="D46" s="48"/>
      <c r="E46" s="48"/>
      <c r="F46" s="48"/>
      <c r="G46" s="48"/>
      <c r="H46" s="48"/>
      <c r="I46" s="48"/>
      <c r="J46" s="51"/>
      <c r="K46" s="51"/>
      <c r="L46" s="23"/>
      <c r="M46" s="23"/>
    </row>
    <row r="47" spans="1:14" s="20" customFormat="1" ht="15" customHeight="1" x14ac:dyDescent="0.25">
      <c r="A47" s="45" t="s">
        <v>13</v>
      </c>
      <c r="B47" s="46"/>
      <c r="C47" s="46"/>
      <c r="D47" s="46"/>
      <c r="E47" s="46"/>
      <c r="F47" s="46"/>
      <c r="G47" s="46"/>
      <c r="H47" s="46"/>
      <c r="I47" s="46"/>
      <c r="J47" s="52"/>
      <c r="K47" s="52"/>
      <c r="L47" s="23"/>
      <c r="M47" s="23"/>
    </row>
    <row r="48" spans="1:14" s="15" customFormat="1" ht="15" customHeight="1" x14ac:dyDescent="0.25">
      <c r="A48" s="16"/>
      <c r="B48" s="17" t="s">
        <v>0</v>
      </c>
      <c r="C48" s="17" t="s">
        <v>1</v>
      </c>
      <c r="D48" s="17" t="s">
        <v>2</v>
      </c>
      <c r="E48" s="18" t="s">
        <v>3</v>
      </c>
      <c r="F48" s="18" t="s">
        <v>4</v>
      </c>
      <c r="G48" s="18" t="s">
        <v>5</v>
      </c>
      <c r="H48" s="18" t="s">
        <v>6</v>
      </c>
      <c r="I48" s="18" t="s">
        <v>7</v>
      </c>
      <c r="J48" s="18" t="s">
        <v>56</v>
      </c>
      <c r="K48" s="18" t="s">
        <v>51</v>
      </c>
      <c r="L48" s="19"/>
      <c r="M48" s="19"/>
    </row>
    <row r="49" spans="1:14" s="25" customFormat="1" x14ac:dyDescent="0.25">
      <c r="A49" s="26" t="s">
        <v>60</v>
      </c>
      <c r="B49" s="22">
        <v>1731652</v>
      </c>
      <c r="C49" s="22">
        <v>1731652</v>
      </c>
      <c r="D49" s="22">
        <v>1731652</v>
      </c>
      <c r="E49" s="22">
        <v>1731652</v>
      </c>
      <c r="F49" s="22">
        <v>1731652</v>
      </c>
      <c r="G49" s="22">
        <v>1731652</v>
      </c>
      <c r="H49" s="22">
        <v>1731652</v>
      </c>
      <c r="I49" s="22">
        <v>1731652</v>
      </c>
      <c r="J49" s="53">
        <v>22905.279999999999</v>
      </c>
      <c r="K49" s="53">
        <v>0</v>
      </c>
      <c r="L49" s="27"/>
      <c r="M49" s="27"/>
      <c r="N49" s="20"/>
    </row>
    <row r="50" spans="1:14" s="25" customFormat="1" ht="27" x14ac:dyDescent="0.25">
      <c r="A50" s="26" t="s">
        <v>53</v>
      </c>
      <c r="B50" s="22">
        <v>2067.88</v>
      </c>
      <c r="C50" s="22">
        <v>3267.93</v>
      </c>
      <c r="D50" s="22">
        <v>5183.3900000000003</v>
      </c>
      <c r="E50" s="22">
        <v>4216.22</v>
      </c>
      <c r="F50" s="22">
        <v>6220.44</v>
      </c>
      <c r="G50" s="22">
        <v>6328.98</v>
      </c>
      <c r="H50" s="22">
        <v>5557.75</v>
      </c>
      <c r="I50" s="22">
        <v>6549.33</v>
      </c>
      <c r="J50" s="53">
        <v>0</v>
      </c>
      <c r="K50" s="53">
        <v>22905.279999999999</v>
      </c>
      <c r="L50" s="27"/>
      <c r="M50" s="27"/>
    </row>
    <row r="51" spans="1:14" s="20" customFormat="1" ht="15" customHeight="1" x14ac:dyDescent="0.25">
      <c r="A51" s="21" t="s">
        <v>16</v>
      </c>
      <c r="B51" s="28">
        <f t="shared" ref="B51" si="4">SUM(B49:B50)</f>
        <v>1733719.88</v>
      </c>
      <c r="C51" s="28">
        <f t="shared" ref="C51" si="5">SUM(C49:C50)</f>
        <v>1734919.93</v>
      </c>
      <c r="D51" s="28">
        <f t="shared" ref="D51" si="6">SUM(D49:D50)</f>
        <v>1736835.39</v>
      </c>
      <c r="E51" s="28">
        <f t="shared" ref="E51" si="7">SUM(E49:E50)</f>
        <v>1735868.22</v>
      </c>
      <c r="F51" s="28">
        <f t="shared" ref="F51" si="8">SUM(F49:F50)</f>
        <v>1737872.44</v>
      </c>
      <c r="G51" s="28">
        <f t="shared" ref="G51" si="9">SUM(G49:G50)</f>
        <v>1737980.98</v>
      </c>
      <c r="H51" s="28">
        <f t="shared" ref="H51" si="10">SUM(H49:H50)</f>
        <v>1737209.75</v>
      </c>
      <c r="I51" s="28">
        <f t="shared" ref="I51" si="11">SUM(I49:I50)</f>
        <v>1738201.33</v>
      </c>
      <c r="J51" s="54">
        <f t="shared" ref="J51" si="12">SUM(J49:J50)</f>
        <v>22905.279999999999</v>
      </c>
      <c r="K51" s="54">
        <f t="shared" ref="K51" si="13">SUM(K49:K50)</f>
        <v>22905.279999999999</v>
      </c>
      <c r="L51" s="23"/>
      <c r="M51" s="23"/>
      <c r="N51" s="25"/>
    </row>
    <row r="52" spans="1:14" s="20" customFormat="1" ht="15" customHeight="1" x14ac:dyDescent="0.25">
      <c r="A52" s="44"/>
      <c r="B52" s="49"/>
      <c r="C52" s="49"/>
      <c r="D52" s="49"/>
      <c r="E52" s="49"/>
      <c r="F52" s="49"/>
      <c r="G52" s="49"/>
      <c r="H52" s="49"/>
      <c r="I52" s="49"/>
      <c r="J52" s="55"/>
      <c r="K52" s="55"/>
      <c r="L52" s="23"/>
      <c r="M52" s="23"/>
    </row>
    <row r="53" spans="1:14" s="29" customFormat="1" ht="15" customHeight="1" x14ac:dyDescent="0.25">
      <c r="A53" s="45" t="s">
        <v>17</v>
      </c>
      <c r="B53" s="50"/>
      <c r="C53" s="50"/>
      <c r="D53" s="50"/>
      <c r="E53" s="50"/>
      <c r="F53" s="50"/>
      <c r="G53" s="50"/>
      <c r="H53" s="50"/>
      <c r="I53" s="50"/>
      <c r="J53" s="56"/>
      <c r="K53" s="56"/>
      <c r="L53" s="31"/>
      <c r="M53" s="31"/>
      <c r="N53" s="20"/>
    </row>
    <row r="54" spans="1:14" s="20" customFormat="1" ht="15" customHeight="1" x14ac:dyDescent="0.25">
      <c r="A54" s="21" t="s">
        <v>18</v>
      </c>
      <c r="B54" s="28">
        <f t="shared" ref="B54" si="14">SUM(B55:B55)</f>
        <v>727.2</v>
      </c>
      <c r="C54" s="28">
        <f t="shared" ref="C54" si="15">SUM(C55:C55)</f>
        <v>781.2</v>
      </c>
      <c r="D54" s="28">
        <f t="shared" ref="D54" si="16">SUM(D55:D55)</f>
        <v>781.2</v>
      </c>
      <c r="E54" s="28">
        <f t="shared" ref="E54" si="17">SUM(E55:E55)</f>
        <v>781.2</v>
      </c>
      <c r="F54" s="28">
        <f t="shared" ref="F54" si="18">SUM(F55:F55)</f>
        <v>1302</v>
      </c>
      <c r="G54" s="28">
        <f t="shared" ref="G54" si="19">SUM(G55:G55)</f>
        <v>1424.34</v>
      </c>
      <c r="H54" s="28">
        <f t="shared" ref="H54" si="20">SUM(H55:H55)</f>
        <v>396</v>
      </c>
      <c r="I54" s="28">
        <f t="shared" ref="I54" si="21">SUM(I55:I55)</f>
        <v>765.6</v>
      </c>
      <c r="J54" s="54">
        <v>592279.85</v>
      </c>
      <c r="K54" s="54">
        <v>592279.85</v>
      </c>
      <c r="L54" s="23"/>
      <c r="M54" s="23"/>
      <c r="N54" s="29"/>
    </row>
    <row r="55" spans="1:14" s="25" customFormat="1" ht="27" x14ac:dyDescent="0.25">
      <c r="A55" s="32" t="s">
        <v>55</v>
      </c>
      <c r="B55" s="22">
        <v>727.2</v>
      </c>
      <c r="C55" s="22">
        <v>781.2</v>
      </c>
      <c r="D55" s="22">
        <v>781.2</v>
      </c>
      <c r="E55" s="22">
        <v>781.2</v>
      </c>
      <c r="F55" s="22">
        <v>1302</v>
      </c>
      <c r="G55" s="22">
        <v>1424.34</v>
      </c>
      <c r="H55" s="22">
        <v>396</v>
      </c>
      <c r="I55" s="22">
        <v>765.6</v>
      </c>
      <c r="J55" s="53">
        <v>0</v>
      </c>
      <c r="K55" s="53">
        <v>0</v>
      </c>
      <c r="L55" s="27"/>
      <c r="M55" s="27"/>
      <c r="N55" s="20"/>
    </row>
    <row r="59" spans="1:14" s="8" customFormat="1" ht="15" customHeight="1" x14ac:dyDescent="0.25">
      <c r="A59" s="57" t="s">
        <v>58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</row>
    <row r="60" spans="1:14" s="8" customFormat="1" ht="15" customHeight="1" x14ac:dyDescent="0.25">
      <c r="A60" s="57" t="s">
        <v>61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</row>
    <row r="61" spans="1:14" s="8" customFormat="1" ht="15" customHeight="1" x14ac:dyDescent="0.25">
      <c r="A61" s="10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4" s="20" customFormat="1" ht="15" customHeight="1" x14ac:dyDescent="0.25">
      <c r="A62" s="47" t="s">
        <v>59</v>
      </c>
      <c r="B62" s="48"/>
      <c r="C62" s="48"/>
      <c r="D62" s="48"/>
      <c r="E62" s="48"/>
      <c r="F62" s="48"/>
      <c r="G62" s="48"/>
      <c r="H62" s="48"/>
      <c r="I62" s="48"/>
      <c r="J62" s="51"/>
      <c r="K62" s="51"/>
      <c r="L62" s="23"/>
      <c r="M62" s="23"/>
    </row>
    <row r="63" spans="1:14" s="20" customFormat="1" ht="15" customHeight="1" x14ac:dyDescent="0.25">
      <c r="A63" s="47"/>
      <c r="B63" s="48"/>
      <c r="C63" s="48"/>
      <c r="D63" s="48"/>
      <c r="E63" s="48"/>
      <c r="F63" s="48"/>
      <c r="G63" s="48"/>
      <c r="H63" s="48"/>
      <c r="I63" s="48"/>
      <c r="J63" s="51"/>
      <c r="K63" s="51"/>
      <c r="L63" s="23"/>
      <c r="M63" s="23"/>
    </row>
    <row r="64" spans="1:14" s="20" customFormat="1" ht="15" customHeight="1" x14ac:dyDescent="0.25">
      <c r="A64" s="45" t="s">
        <v>13</v>
      </c>
      <c r="B64" s="46"/>
      <c r="C64" s="46"/>
      <c r="D64" s="46"/>
      <c r="E64" s="46"/>
      <c r="F64" s="46"/>
      <c r="G64" s="46"/>
      <c r="H64" s="46"/>
      <c r="I64" s="46"/>
      <c r="J64" s="52"/>
      <c r="K64" s="52"/>
      <c r="L64" s="23"/>
      <c r="M64" s="23"/>
    </row>
    <row r="65" spans="1:14" s="15" customFormat="1" ht="15" customHeight="1" x14ac:dyDescent="0.25">
      <c r="A65" s="16"/>
      <c r="B65" s="17" t="s">
        <v>0</v>
      </c>
      <c r="C65" s="17" t="s">
        <v>1</v>
      </c>
      <c r="D65" s="17" t="s">
        <v>2</v>
      </c>
      <c r="E65" s="18" t="s">
        <v>3</v>
      </c>
      <c r="F65" s="18" t="s">
        <v>4</v>
      </c>
      <c r="G65" s="18" t="s">
        <v>5</v>
      </c>
      <c r="H65" s="18" t="s">
        <v>6</v>
      </c>
      <c r="I65" s="18" t="s">
        <v>7</v>
      </c>
      <c r="J65" s="18" t="s">
        <v>56</v>
      </c>
      <c r="K65" s="18" t="s">
        <v>51</v>
      </c>
      <c r="L65" s="19"/>
      <c r="M65" s="19"/>
    </row>
    <row r="66" spans="1:14" s="25" customFormat="1" x14ac:dyDescent="0.25">
      <c r="A66" s="26" t="s">
        <v>60</v>
      </c>
      <c r="B66" s="22">
        <v>1731652</v>
      </c>
      <c r="C66" s="22">
        <v>1731652</v>
      </c>
      <c r="D66" s="22">
        <v>1731652</v>
      </c>
      <c r="E66" s="22">
        <v>1731652</v>
      </c>
      <c r="F66" s="22">
        <v>1731652</v>
      </c>
      <c r="G66" s="22">
        <v>1731652</v>
      </c>
      <c r="H66" s="22">
        <v>1731652</v>
      </c>
      <c r="I66" s="22">
        <v>1731652</v>
      </c>
      <c r="J66" s="53">
        <v>-22905.279999999999</v>
      </c>
      <c r="K66" s="53">
        <v>0</v>
      </c>
      <c r="L66" s="27"/>
      <c r="M66" s="27"/>
      <c r="N66" s="20"/>
    </row>
    <row r="67" spans="1:14" s="25" customFormat="1" ht="13.5" x14ac:dyDescent="0.25">
      <c r="A67" s="26" t="s">
        <v>53</v>
      </c>
      <c r="B67" s="22">
        <v>2067.88</v>
      </c>
      <c r="C67" s="22">
        <v>3267.93</v>
      </c>
      <c r="D67" s="22">
        <v>5183.3900000000003</v>
      </c>
      <c r="E67" s="22">
        <v>4216.22</v>
      </c>
      <c r="F67" s="22">
        <v>6220.44</v>
      </c>
      <c r="G67" s="22">
        <v>6328.98</v>
      </c>
      <c r="H67" s="22">
        <v>5557.75</v>
      </c>
      <c r="I67" s="22">
        <v>6549.33</v>
      </c>
      <c r="J67" s="53">
        <v>0</v>
      </c>
      <c r="K67" s="53">
        <v>0</v>
      </c>
      <c r="L67" s="27"/>
      <c r="M67" s="27"/>
    </row>
    <row r="68" spans="1:14" s="20" customFormat="1" ht="15" customHeight="1" x14ac:dyDescent="0.25">
      <c r="A68" s="21" t="s">
        <v>16</v>
      </c>
      <c r="B68" s="28">
        <f t="shared" ref="B68" si="22">SUM(B66:B67)</f>
        <v>1733719.88</v>
      </c>
      <c r="C68" s="28">
        <f t="shared" ref="C68" si="23">SUM(C66:C67)</f>
        <v>1734919.93</v>
      </c>
      <c r="D68" s="28">
        <f t="shared" ref="D68" si="24">SUM(D66:D67)</f>
        <v>1736835.39</v>
      </c>
      <c r="E68" s="28">
        <f t="shared" ref="E68" si="25">SUM(E66:E67)</f>
        <v>1735868.22</v>
      </c>
      <c r="F68" s="28">
        <f t="shared" ref="F68" si="26">SUM(F66:F67)</f>
        <v>1737872.44</v>
      </c>
      <c r="G68" s="28">
        <f t="shared" ref="G68" si="27">SUM(G66:G67)</f>
        <v>1737980.98</v>
      </c>
      <c r="H68" s="28">
        <f t="shared" ref="H68" si="28">SUM(H66:H67)</f>
        <v>1737209.75</v>
      </c>
      <c r="I68" s="28">
        <f t="shared" ref="I68" si="29">SUM(I66:I67)</f>
        <v>1738201.33</v>
      </c>
      <c r="J68" s="54">
        <f t="shared" ref="J68" si="30">SUM(J66:J67)</f>
        <v>-22905.279999999999</v>
      </c>
      <c r="K68" s="54">
        <f t="shared" ref="K68" si="31">SUM(K66:K67)</f>
        <v>0</v>
      </c>
      <c r="L68" s="23"/>
      <c r="M68" s="23"/>
      <c r="N68" s="25"/>
    </row>
    <row r="69" spans="1:14" s="20" customFormat="1" ht="15" customHeight="1" x14ac:dyDescent="0.25">
      <c r="A69" s="44"/>
      <c r="B69" s="49"/>
      <c r="C69" s="49"/>
      <c r="D69" s="49"/>
      <c r="E69" s="49"/>
      <c r="F69" s="49"/>
      <c r="G69" s="49"/>
      <c r="H69" s="49"/>
      <c r="I69" s="49"/>
      <c r="J69" s="55"/>
      <c r="K69" s="55"/>
      <c r="L69" s="23"/>
      <c r="M69" s="23"/>
    </row>
    <row r="70" spans="1:14" s="29" customFormat="1" ht="15" customHeight="1" x14ac:dyDescent="0.25">
      <c r="A70" s="45" t="s">
        <v>62</v>
      </c>
      <c r="B70" s="50"/>
      <c r="C70" s="50"/>
      <c r="D70" s="50"/>
      <c r="E70" s="50"/>
      <c r="F70" s="50"/>
      <c r="G70" s="50"/>
      <c r="H70" s="50"/>
      <c r="I70" s="50"/>
      <c r="J70" s="56"/>
      <c r="K70" s="56"/>
      <c r="L70" s="31"/>
      <c r="M70" s="31"/>
      <c r="N70" s="20"/>
    </row>
    <row r="71" spans="1:14" s="20" customFormat="1" ht="15" customHeight="1" x14ac:dyDescent="0.25">
      <c r="A71" s="21" t="s">
        <v>18</v>
      </c>
      <c r="B71" s="28">
        <f t="shared" ref="B71" si="32">SUM(B72:B72)</f>
        <v>727.2</v>
      </c>
      <c r="C71" s="28">
        <f t="shared" ref="C71" si="33">SUM(C72:C72)</f>
        <v>781.2</v>
      </c>
      <c r="D71" s="28">
        <f t="shared" ref="D71" si="34">SUM(D72:D72)</f>
        <v>781.2</v>
      </c>
      <c r="E71" s="28">
        <f t="shared" ref="E71" si="35">SUM(E72:E72)</f>
        <v>781.2</v>
      </c>
      <c r="F71" s="28">
        <f t="shared" ref="F71" si="36">SUM(F72:F72)</f>
        <v>1302</v>
      </c>
      <c r="G71" s="28">
        <f t="shared" ref="G71" si="37">SUM(G72:G72)</f>
        <v>1424.34</v>
      </c>
      <c r="H71" s="28">
        <f t="shared" ref="H71" si="38">SUM(H72:H72)</f>
        <v>396</v>
      </c>
      <c r="I71" s="28">
        <f t="shared" ref="I71" si="39">SUM(I72:I72)</f>
        <v>765.6</v>
      </c>
      <c r="J71" s="54">
        <v>563884.52</v>
      </c>
      <c r="K71" s="54">
        <v>586789.80000000005</v>
      </c>
      <c r="L71" s="23"/>
      <c r="M71" s="23"/>
      <c r="N71" s="29"/>
    </row>
    <row r="72" spans="1:14" s="25" customFormat="1" x14ac:dyDescent="0.25">
      <c r="A72" s="32" t="s">
        <v>55</v>
      </c>
      <c r="B72" s="22">
        <v>727.2</v>
      </c>
      <c r="C72" s="22">
        <v>781.2</v>
      </c>
      <c r="D72" s="22">
        <v>781.2</v>
      </c>
      <c r="E72" s="22">
        <v>781.2</v>
      </c>
      <c r="F72" s="22">
        <v>1302</v>
      </c>
      <c r="G72" s="22">
        <v>1424.34</v>
      </c>
      <c r="H72" s="22">
        <v>396</v>
      </c>
      <c r="I72" s="22">
        <v>765.6</v>
      </c>
      <c r="J72" s="53">
        <v>0</v>
      </c>
      <c r="K72" s="53">
        <v>22905.279999999999</v>
      </c>
      <c r="L72" s="27"/>
      <c r="M72" s="27"/>
      <c r="N72" s="20"/>
    </row>
  </sheetData>
  <mergeCells count="8">
    <mergeCell ref="A43:K43"/>
    <mergeCell ref="A59:K59"/>
    <mergeCell ref="A60:K60"/>
    <mergeCell ref="A7:K7"/>
    <mergeCell ref="A8:K8"/>
    <mergeCell ref="A23:K23"/>
    <mergeCell ref="A24:K24"/>
    <mergeCell ref="A42:K42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AA093-47E7-4FC5-BE70-2266943E86A9}">
  <dimension ref="A3:N66"/>
  <sheetViews>
    <sheetView showGridLines="0" workbookViewId="0">
      <selection activeCell="N18" sqref="N18"/>
    </sheetView>
  </sheetViews>
  <sheetFormatPr defaultColWidth="9.140625" defaultRowHeight="15" customHeight="1" x14ac:dyDescent="0.25"/>
  <cols>
    <col min="1" max="1" width="52" style="6" customWidth="1"/>
    <col min="2" max="4" width="11.7109375" style="1" hidden="1" customWidth="1"/>
    <col min="5" max="7" width="11.7109375" style="2" hidden="1" customWidth="1"/>
    <col min="8" max="8" width="13.28515625" style="2" hidden="1" customWidth="1"/>
    <col min="9" max="9" width="11.7109375" style="2" hidden="1" customWidth="1"/>
    <col min="10" max="11" width="20.7109375" style="37" customWidth="1"/>
    <col min="12" max="13" width="11.85546875" style="2" customWidth="1"/>
    <col min="14" max="16384" width="9.140625" style="1"/>
  </cols>
  <sheetData>
    <row r="3" spans="1:14" ht="15" customHeight="1" x14ac:dyDescent="0.25">
      <c r="A3" s="35"/>
      <c r="B3" s="36"/>
      <c r="C3" s="36"/>
      <c r="D3" s="36"/>
      <c r="E3" s="37"/>
      <c r="F3" s="37"/>
      <c r="G3" s="37"/>
      <c r="H3" s="37"/>
      <c r="I3" s="37"/>
    </row>
    <row r="4" spans="1:14" ht="15" customHeight="1" x14ac:dyDescent="0.25">
      <c r="A4" s="35"/>
      <c r="B4" s="36"/>
      <c r="C4" s="36"/>
      <c r="D4" s="36"/>
      <c r="E4" s="37"/>
      <c r="F4" s="37"/>
      <c r="G4" s="37"/>
      <c r="H4" s="37"/>
      <c r="I4" s="37"/>
    </row>
    <row r="5" spans="1:14" ht="15" customHeight="1" x14ac:dyDescent="0.25">
      <c r="A5" s="35"/>
      <c r="B5" s="36"/>
      <c r="C5" s="36"/>
      <c r="D5" s="36"/>
      <c r="E5" s="37"/>
      <c r="F5" s="37"/>
      <c r="G5" s="37"/>
      <c r="H5" s="37"/>
      <c r="I5" s="37"/>
    </row>
    <row r="7" spans="1:14" s="8" customFormat="1" ht="15" customHeight="1" x14ac:dyDescent="0.25">
      <c r="A7" s="57" t="s">
        <v>27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4" s="8" customFormat="1" ht="15" customHeight="1" x14ac:dyDescent="0.25">
      <c r="A8" s="57" t="s">
        <v>54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4" s="8" customFormat="1" ht="15" customHeight="1" x14ac:dyDescent="0.25">
      <c r="A9" s="10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4" s="20" customFormat="1" ht="15" customHeight="1" x14ac:dyDescent="0.25">
      <c r="A10" s="47" t="s">
        <v>52</v>
      </c>
      <c r="B10" s="48"/>
      <c r="C10" s="48"/>
      <c r="D10" s="48"/>
      <c r="E10" s="48"/>
      <c r="F10" s="48"/>
      <c r="G10" s="48"/>
      <c r="H10" s="48"/>
      <c r="I10" s="48"/>
      <c r="J10" s="51"/>
      <c r="K10" s="51"/>
      <c r="L10" s="23"/>
      <c r="M10" s="23"/>
    </row>
    <row r="11" spans="1:14" s="20" customFormat="1" ht="15" customHeight="1" x14ac:dyDescent="0.25">
      <c r="A11" s="47"/>
      <c r="B11" s="48"/>
      <c r="C11" s="48"/>
      <c r="D11" s="48"/>
      <c r="E11" s="48"/>
      <c r="F11" s="48"/>
      <c r="G11" s="48"/>
      <c r="H11" s="48"/>
      <c r="I11" s="48"/>
      <c r="J11" s="51"/>
      <c r="K11" s="51"/>
      <c r="L11" s="23"/>
      <c r="M11" s="23"/>
    </row>
    <row r="12" spans="1:14" s="20" customFormat="1" ht="15" customHeight="1" x14ac:dyDescent="0.25">
      <c r="A12" s="45" t="s">
        <v>13</v>
      </c>
      <c r="B12" s="46"/>
      <c r="C12" s="46"/>
      <c r="D12" s="46"/>
      <c r="E12" s="46"/>
      <c r="F12" s="46"/>
      <c r="G12" s="46"/>
      <c r="H12" s="46"/>
      <c r="I12" s="46"/>
      <c r="J12" s="52"/>
      <c r="K12" s="52"/>
      <c r="L12" s="23"/>
      <c r="M12" s="23"/>
    </row>
    <row r="13" spans="1:14" s="15" customFormat="1" ht="15" customHeight="1" x14ac:dyDescent="0.25">
      <c r="A13" s="16"/>
      <c r="B13" s="17" t="s">
        <v>0</v>
      </c>
      <c r="C13" s="17" t="s">
        <v>1</v>
      </c>
      <c r="D13" s="17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  <c r="J13" s="18" t="s">
        <v>56</v>
      </c>
      <c r="K13" s="18" t="s">
        <v>51</v>
      </c>
      <c r="L13" s="19"/>
      <c r="M13" s="19"/>
    </row>
    <row r="14" spans="1:14" s="25" customFormat="1" ht="27" x14ac:dyDescent="0.25">
      <c r="A14" s="26" t="s">
        <v>50</v>
      </c>
      <c r="B14" s="22">
        <v>1731652</v>
      </c>
      <c r="C14" s="22">
        <v>1731652</v>
      </c>
      <c r="D14" s="22">
        <v>1731652</v>
      </c>
      <c r="E14" s="22">
        <v>1731652</v>
      </c>
      <c r="F14" s="22">
        <v>1731652</v>
      </c>
      <c r="G14" s="22">
        <v>1731652</v>
      </c>
      <c r="H14" s="22">
        <v>1731652</v>
      </c>
      <c r="I14" s="22">
        <v>1731652</v>
      </c>
      <c r="J14" s="53">
        <v>1754557.28</v>
      </c>
      <c r="K14" s="53">
        <v>1731652</v>
      </c>
      <c r="L14" s="27"/>
      <c r="M14" s="27"/>
      <c r="N14" s="20"/>
    </row>
    <row r="15" spans="1:14" s="25" customFormat="1" ht="27" x14ac:dyDescent="0.25">
      <c r="A15" s="26" t="s">
        <v>53</v>
      </c>
      <c r="B15" s="22">
        <v>2067.88</v>
      </c>
      <c r="C15" s="22">
        <v>3267.93</v>
      </c>
      <c r="D15" s="22">
        <v>5183.3900000000003</v>
      </c>
      <c r="E15" s="22">
        <v>4216.22</v>
      </c>
      <c r="F15" s="22">
        <v>6220.44</v>
      </c>
      <c r="G15" s="22">
        <v>6328.98</v>
      </c>
      <c r="H15" s="22">
        <v>5557.75</v>
      </c>
      <c r="I15" s="22">
        <v>6549.33</v>
      </c>
      <c r="J15" s="53">
        <v>0</v>
      </c>
      <c r="K15" s="53">
        <v>22905.279999999999</v>
      </c>
      <c r="L15" s="27"/>
      <c r="M15" s="27"/>
    </row>
    <row r="16" spans="1:14" s="20" customFormat="1" ht="15" customHeight="1" x14ac:dyDescent="0.25">
      <c r="A16" s="21" t="s">
        <v>16</v>
      </c>
      <c r="B16" s="28">
        <f t="shared" ref="B16:K16" si="0">SUM(B14:B15)</f>
        <v>1733719.88</v>
      </c>
      <c r="C16" s="28">
        <f t="shared" si="0"/>
        <v>1734919.93</v>
      </c>
      <c r="D16" s="28">
        <f t="shared" si="0"/>
        <v>1736835.39</v>
      </c>
      <c r="E16" s="28">
        <f t="shared" si="0"/>
        <v>1735868.22</v>
      </c>
      <c r="F16" s="28">
        <f t="shared" si="0"/>
        <v>1737872.44</v>
      </c>
      <c r="G16" s="28">
        <f t="shared" si="0"/>
        <v>1737980.98</v>
      </c>
      <c r="H16" s="28">
        <f t="shared" si="0"/>
        <v>1737209.75</v>
      </c>
      <c r="I16" s="28">
        <f t="shared" si="0"/>
        <v>1738201.33</v>
      </c>
      <c r="J16" s="54">
        <f t="shared" si="0"/>
        <v>1754557.28</v>
      </c>
      <c r="K16" s="54">
        <f t="shared" si="0"/>
        <v>1754557.28</v>
      </c>
      <c r="L16" s="23"/>
      <c r="M16" s="23"/>
      <c r="N16" s="25"/>
    </row>
    <row r="17" spans="1:14" s="20" customFormat="1" ht="15" customHeight="1" x14ac:dyDescent="0.25">
      <c r="A17" s="44"/>
      <c r="B17" s="49"/>
      <c r="C17" s="49"/>
      <c r="D17" s="49"/>
      <c r="E17" s="49"/>
      <c r="F17" s="49"/>
      <c r="G17" s="49"/>
      <c r="H17" s="49"/>
      <c r="I17" s="49"/>
      <c r="J17" s="55"/>
      <c r="K17" s="55"/>
      <c r="L17" s="23"/>
      <c r="M17" s="23"/>
    </row>
    <row r="18" spans="1:14" ht="15" customHeight="1" x14ac:dyDescent="0.25">
      <c r="N18" s="20"/>
    </row>
    <row r="19" spans="1:14" s="2" customFormat="1" ht="15" customHeight="1" x14ac:dyDescent="0.25">
      <c r="A19" s="7"/>
      <c r="B19" s="4"/>
      <c r="C19" s="5"/>
      <c r="D19" s="3"/>
      <c r="J19" s="37"/>
      <c r="K19" s="37"/>
      <c r="N19" s="1"/>
    </row>
    <row r="20" spans="1:14" s="8" customFormat="1" ht="15" customHeight="1" x14ac:dyDescent="0.25">
      <c r="A20" s="57" t="s">
        <v>27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</row>
    <row r="21" spans="1:14" s="8" customFormat="1" ht="15" customHeight="1" x14ac:dyDescent="0.25">
      <c r="A21" s="57" t="s">
        <v>61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s="8" customFormat="1" ht="15" customHeight="1" x14ac:dyDescent="0.2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4" s="20" customFormat="1" ht="15" customHeight="1" x14ac:dyDescent="0.25">
      <c r="A23" s="47" t="s">
        <v>52</v>
      </c>
      <c r="B23" s="48"/>
      <c r="C23" s="48"/>
      <c r="D23" s="48"/>
      <c r="E23" s="48"/>
      <c r="F23" s="48"/>
      <c r="G23" s="48"/>
      <c r="H23" s="48"/>
      <c r="I23" s="48"/>
      <c r="J23" s="51"/>
      <c r="K23" s="51"/>
      <c r="L23" s="23"/>
      <c r="M23" s="23"/>
    </row>
    <row r="24" spans="1:14" s="20" customFormat="1" ht="15" customHeight="1" x14ac:dyDescent="0.25">
      <c r="A24" s="47"/>
      <c r="B24" s="48"/>
      <c r="C24" s="48"/>
      <c r="D24" s="48"/>
      <c r="E24" s="48"/>
      <c r="F24" s="48"/>
      <c r="G24" s="48"/>
      <c r="H24" s="48"/>
      <c r="I24" s="48"/>
      <c r="J24" s="51"/>
      <c r="K24" s="51"/>
      <c r="L24" s="23"/>
      <c r="M24" s="23"/>
    </row>
    <row r="25" spans="1:14" s="20" customFormat="1" ht="15" customHeight="1" x14ac:dyDescent="0.25">
      <c r="A25" s="45" t="s">
        <v>13</v>
      </c>
      <c r="B25" s="46"/>
      <c r="C25" s="46"/>
      <c r="D25" s="46"/>
      <c r="E25" s="46"/>
      <c r="F25" s="46"/>
      <c r="G25" s="46"/>
      <c r="H25" s="46"/>
      <c r="I25" s="46"/>
      <c r="J25" s="52"/>
      <c r="K25" s="52"/>
      <c r="L25" s="23"/>
      <c r="M25" s="23"/>
    </row>
    <row r="26" spans="1:14" s="15" customFormat="1" ht="15" customHeight="1" x14ac:dyDescent="0.25">
      <c r="A26" s="16"/>
      <c r="B26" s="17" t="s">
        <v>0</v>
      </c>
      <c r="C26" s="17" t="s">
        <v>1</v>
      </c>
      <c r="D26" s="17" t="s">
        <v>2</v>
      </c>
      <c r="E26" s="18" t="s">
        <v>3</v>
      </c>
      <c r="F26" s="18" t="s">
        <v>4</v>
      </c>
      <c r="G26" s="18" t="s">
        <v>5</v>
      </c>
      <c r="H26" s="18" t="s">
        <v>6</v>
      </c>
      <c r="I26" s="18" t="s">
        <v>7</v>
      </c>
      <c r="J26" s="18" t="s">
        <v>56</v>
      </c>
      <c r="K26" s="18" t="s">
        <v>51</v>
      </c>
      <c r="L26" s="19"/>
      <c r="M26" s="19"/>
    </row>
    <row r="27" spans="1:14" s="25" customFormat="1" ht="27" x14ac:dyDescent="0.25">
      <c r="A27" s="26" t="s">
        <v>50</v>
      </c>
      <c r="B27" s="22">
        <v>1731652</v>
      </c>
      <c r="C27" s="22">
        <v>1731652</v>
      </c>
      <c r="D27" s="22">
        <v>1731652</v>
      </c>
      <c r="E27" s="22">
        <v>1731652</v>
      </c>
      <c r="F27" s="22">
        <v>1731652</v>
      </c>
      <c r="G27" s="22">
        <v>1731652</v>
      </c>
      <c r="H27" s="22">
        <v>1731652</v>
      </c>
      <c r="I27" s="22">
        <v>1731652</v>
      </c>
      <c r="J27" s="53">
        <v>1708746.72</v>
      </c>
      <c r="K27" s="53">
        <v>1731652</v>
      </c>
      <c r="L27" s="27"/>
      <c r="M27" s="27"/>
      <c r="N27" s="20"/>
    </row>
    <row r="28" spans="1:14" s="20" customFormat="1" ht="15" customHeight="1" x14ac:dyDescent="0.25">
      <c r="A28" s="21" t="s">
        <v>16</v>
      </c>
      <c r="B28" s="28">
        <f t="shared" ref="B28:K28" si="1">SUM(B27:B27)</f>
        <v>1731652</v>
      </c>
      <c r="C28" s="28">
        <f t="shared" si="1"/>
        <v>1731652</v>
      </c>
      <c r="D28" s="28">
        <f t="shared" si="1"/>
        <v>1731652</v>
      </c>
      <c r="E28" s="28">
        <f t="shared" si="1"/>
        <v>1731652</v>
      </c>
      <c r="F28" s="28">
        <f t="shared" si="1"/>
        <v>1731652</v>
      </c>
      <c r="G28" s="28">
        <f t="shared" si="1"/>
        <v>1731652</v>
      </c>
      <c r="H28" s="28">
        <f t="shared" si="1"/>
        <v>1731652</v>
      </c>
      <c r="I28" s="28">
        <f t="shared" si="1"/>
        <v>1731652</v>
      </c>
      <c r="J28" s="54">
        <f t="shared" si="1"/>
        <v>1708746.72</v>
      </c>
      <c r="K28" s="54">
        <f t="shared" si="1"/>
        <v>1731652</v>
      </c>
      <c r="L28" s="23"/>
      <c r="M28" s="23"/>
      <c r="N28" s="25"/>
    </row>
    <row r="29" spans="1:14" s="20" customFormat="1" ht="15" customHeight="1" x14ac:dyDescent="0.25">
      <c r="A29" s="44"/>
      <c r="B29" s="49"/>
      <c r="C29" s="49"/>
      <c r="D29" s="49"/>
      <c r="E29" s="49"/>
      <c r="F29" s="49"/>
      <c r="G29" s="49"/>
      <c r="H29" s="49"/>
      <c r="I29" s="49"/>
      <c r="J29" s="55"/>
      <c r="K29" s="55"/>
      <c r="L29" s="23"/>
      <c r="M29" s="23"/>
    </row>
    <row r="30" spans="1:14" s="29" customFormat="1" ht="15" customHeight="1" x14ac:dyDescent="0.25">
      <c r="A30" s="45" t="s">
        <v>17</v>
      </c>
      <c r="B30" s="50"/>
      <c r="C30" s="50"/>
      <c r="D30" s="50"/>
      <c r="E30" s="50"/>
      <c r="F30" s="50"/>
      <c r="G30" s="50"/>
      <c r="H30" s="50"/>
      <c r="I30" s="50"/>
      <c r="J30" s="56"/>
      <c r="K30" s="56"/>
      <c r="L30" s="31"/>
      <c r="M30" s="31"/>
      <c r="N30" s="20"/>
    </row>
    <row r="31" spans="1:14" s="20" customFormat="1" ht="15" customHeight="1" x14ac:dyDescent="0.25">
      <c r="A31" s="21" t="s">
        <v>18</v>
      </c>
      <c r="B31" s="28">
        <f t="shared" ref="B31:I31" si="2">SUM(B32:B32)</f>
        <v>727.2</v>
      </c>
      <c r="C31" s="28">
        <f t="shared" si="2"/>
        <v>781.2</v>
      </c>
      <c r="D31" s="28">
        <f t="shared" si="2"/>
        <v>781.2</v>
      </c>
      <c r="E31" s="28">
        <f t="shared" si="2"/>
        <v>781.2</v>
      </c>
      <c r="F31" s="28">
        <f t="shared" si="2"/>
        <v>1302</v>
      </c>
      <c r="G31" s="28">
        <f t="shared" si="2"/>
        <v>1424.34</v>
      </c>
      <c r="H31" s="28">
        <f t="shared" si="2"/>
        <v>396</v>
      </c>
      <c r="I31" s="28">
        <f t="shared" si="2"/>
        <v>765.6</v>
      </c>
      <c r="J31" s="54">
        <v>842471.77</v>
      </c>
      <c r="K31" s="54">
        <v>865377.05</v>
      </c>
      <c r="L31" s="23"/>
      <c r="M31" s="23"/>
      <c r="N31" s="29"/>
    </row>
    <row r="32" spans="1:14" s="25" customFormat="1" x14ac:dyDescent="0.25">
      <c r="A32" s="32" t="s">
        <v>55</v>
      </c>
      <c r="B32" s="22">
        <v>727.2</v>
      </c>
      <c r="C32" s="22">
        <v>781.2</v>
      </c>
      <c r="D32" s="22">
        <v>781.2</v>
      </c>
      <c r="E32" s="22">
        <v>781.2</v>
      </c>
      <c r="F32" s="22">
        <v>1302</v>
      </c>
      <c r="G32" s="22">
        <v>1424.34</v>
      </c>
      <c r="H32" s="22">
        <v>396</v>
      </c>
      <c r="I32" s="22">
        <v>765.6</v>
      </c>
      <c r="J32" s="53">
        <v>0</v>
      </c>
      <c r="K32" s="53">
        <v>22905.279999999999</v>
      </c>
      <c r="L32" s="27"/>
      <c r="M32" s="27"/>
      <c r="N32" s="20"/>
    </row>
    <row r="38" spans="1:14" s="8" customFormat="1" ht="15" customHeight="1" x14ac:dyDescent="0.25">
      <c r="A38" s="57" t="s">
        <v>58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4" s="8" customFormat="1" ht="15" customHeight="1" x14ac:dyDescent="0.25">
      <c r="A39" s="57" t="s">
        <v>54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0" spans="1:14" s="8" customFormat="1" ht="15" customHeight="1" x14ac:dyDescent="0.25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4" s="20" customFormat="1" ht="15" customHeight="1" x14ac:dyDescent="0.25">
      <c r="A41" s="47" t="s">
        <v>59</v>
      </c>
      <c r="B41" s="48"/>
      <c r="C41" s="48"/>
      <c r="D41" s="48"/>
      <c r="E41" s="48"/>
      <c r="F41" s="48"/>
      <c r="G41" s="48"/>
      <c r="H41" s="48"/>
      <c r="I41" s="48"/>
      <c r="J41" s="51"/>
      <c r="K41" s="51"/>
      <c r="L41" s="23"/>
      <c r="M41" s="23"/>
    </row>
    <row r="42" spans="1:14" s="20" customFormat="1" ht="15" customHeight="1" x14ac:dyDescent="0.25">
      <c r="A42" s="47"/>
      <c r="B42" s="48"/>
      <c r="C42" s="48"/>
      <c r="D42" s="48"/>
      <c r="E42" s="48"/>
      <c r="F42" s="48"/>
      <c r="G42" s="48"/>
      <c r="H42" s="48"/>
      <c r="I42" s="48"/>
      <c r="J42" s="51"/>
      <c r="K42" s="51"/>
      <c r="L42" s="23"/>
      <c r="M42" s="23"/>
    </row>
    <row r="43" spans="1:14" s="20" customFormat="1" ht="15" customHeight="1" x14ac:dyDescent="0.25">
      <c r="A43" s="45" t="s">
        <v>13</v>
      </c>
      <c r="B43" s="46"/>
      <c r="C43" s="46"/>
      <c r="D43" s="46"/>
      <c r="E43" s="46"/>
      <c r="F43" s="46"/>
      <c r="G43" s="46"/>
      <c r="H43" s="46"/>
      <c r="I43" s="46"/>
      <c r="J43" s="52"/>
      <c r="K43" s="52"/>
      <c r="L43" s="23"/>
      <c r="M43" s="23"/>
    </row>
    <row r="44" spans="1:14" s="15" customFormat="1" ht="15" customHeight="1" x14ac:dyDescent="0.25">
      <c r="A44" s="16"/>
      <c r="B44" s="17" t="s">
        <v>0</v>
      </c>
      <c r="C44" s="17" t="s">
        <v>1</v>
      </c>
      <c r="D44" s="17" t="s">
        <v>2</v>
      </c>
      <c r="E44" s="18" t="s">
        <v>3</v>
      </c>
      <c r="F44" s="18" t="s">
        <v>4</v>
      </c>
      <c r="G44" s="18" t="s">
        <v>5</v>
      </c>
      <c r="H44" s="18" t="s">
        <v>6</v>
      </c>
      <c r="I44" s="18" t="s">
        <v>7</v>
      </c>
      <c r="J44" s="18" t="s">
        <v>56</v>
      </c>
      <c r="K44" s="18" t="s">
        <v>51</v>
      </c>
      <c r="L44" s="19"/>
      <c r="M44" s="19"/>
    </row>
    <row r="45" spans="1:14" s="25" customFormat="1" x14ac:dyDescent="0.25">
      <c r="A45" s="26" t="s">
        <v>60</v>
      </c>
      <c r="B45" s="22">
        <v>1731652</v>
      </c>
      <c r="C45" s="22">
        <v>1731652</v>
      </c>
      <c r="D45" s="22">
        <v>1731652</v>
      </c>
      <c r="E45" s="22">
        <v>1731652</v>
      </c>
      <c r="F45" s="22">
        <v>1731652</v>
      </c>
      <c r="G45" s="22">
        <v>1731652</v>
      </c>
      <c r="H45" s="22">
        <v>1731652</v>
      </c>
      <c r="I45" s="22">
        <v>1731652</v>
      </c>
      <c r="J45" s="53">
        <v>22905.279999999999</v>
      </c>
      <c r="K45" s="53">
        <v>0</v>
      </c>
      <c r="L45" s="27"/>
      <c r="M45" s="27"/>
      <c r="N45" s="20"/>
    </row>
    <row r="46" spans="1:14" s="25" customFormat="1" ht="13.5" x14ac:dyDescent="0.25">
      <c r="A46" s="26" t="s">
        <v>53</v>
      </c>
      <c r="B46" s="22">
        <v>2067.88</v>
      </c>
      <c r="C46" s="22">
        <v>3267.93</v>
      </c>
      <c r="D46" s="22">
        <v>5183.3900000000003</v>
      </c>
      <c r="E46" s="22">
        <v>4216.22</v>
      </c>
      <c r="F46" s="22">
        <v>6220.44</v>
      </c>
      <c r="G46" s="22">
        <v>6328.98</v>
      </c>
      <c r="H46" s="22">
        <v>5557.75</v>
      </c>
      <c r="I46" s="22">
        <v>6549.33</v>
      </c>
      <c r="J46" s="53">
        <v>0</v>
      </c>
      <c r="K46" s="53">
        <v>22905.279999999999</v>
      </c>
      <c r="L46" s="27"/>
      <c r="M46" s="27"/>
    </row>
    <row r="47" spans="1:14" s="20" customFormat="1" ht="15" customHeight="1" x14ac:dyDescent="0.25">
      <c r="A47" s="21" t="s">
        <v>16</v>
      </c>
      <c r="B47" s="28">
        <f t="shared" ref="B47:K47" si="3">SUM(B45:B46)</f>
        <v>1733719.88</v>
      </c>
      <c r="C47" s="28">
        <f t="shared" si="3"/>
        <v>1734919.93</v>
      </c>
      <c r="D47" s="28">
        <f t="shared" si="3"/>
        <v>1736835.39</v>
      </c>
      <c r="E47" s="28">
        <f t="shared" si="3"/>
        <v>1735868.22</v>
      </c>
      <c r="F47" s="28">
        <f t="shared" si="3"/>
        <v>1737872.44</v>
      </c>
      <c r="G47" s="28">
        <f t="shared" si="3"/>
        <v>1737980.98</v>
      </c>
      <c r="H47" s="28">
        <f t="shared" si="3"/>
        <v>1737209.75</v>
      </c>
      <c r="I47" s="28">
        <f t="shared" si="3"/>
        <v>1738201.33</v>
      </c>
      <c r="J47" s="54">
        <f t="shared" si="3"/>
        <v>22905.279999999999</v>
      </c>
      <c r="K47" s="54">
        <f t="shared" si="3"/>
        <v>22905.279999999999</v>
      </c>
      <c r="L47" s="23"/>
      <c r="M47" s="23"/>
      <c r="N47" s="25"/>
    </row>
    <row r="48" spans="1:14" s="20" customFormat="1" ht="15" customHeight="1" x14ac:dyDescent="0.25">
      <c r="A48" s="44"/>
      <c r="B48" s="49"/>
      <c r="C48" s="49"/>
      <c r="D48" s="49"/>
      <c r="E48" s="49"/>
      <c r="F48" s="49"/>
      <c r="G48" s="49"/>
      <c r="H48" s="49"/>
      <c r="I48" s="49"/>
      <c r="J48" s="55"/>
      <c r="K48" s="55"/>
      <c r="L48" s="23"/>
      <c r="M48" s="23"/>
    </row>
    <row r="49" spans="1:14" s="29" customFormat="1" ht="15" customHeight="1" x14ac:dyDescent="0.25">
      <c r="A49" s="45" t="s">
        <v>17</v>
      </c>
      <c r="B49" s="50"/>
      <c r="C49" s="50"/>
      <c r="D49" s="50"/>
      <c r="E49" s="50"/>
      <c r="F49" s="50"/>
      <c r="G49" s="50"/>
      <c r="H49" s="50"/>
      <c r="I49" s="50"/>
      <c r="J49" s="56"/>
      <c r="K49" s="56"/>
      <c r="L49" s="31"/>
      <c r="M49" s="31"/>
      <c r="N49" s="20"/>
    </row>
    <row r="50" spans="1:14" s="20" customFormat="1" ht="15" customHeight="1" x14ac:dyDescent="0.25">
      <c r="A50" s="21" t="s">
        <v>18</v>
      </c>
      <c r="B50" s="28" t="e">
        <f>SUM(#REF!)</f>
        <v>#REF!</v>
      </c>
      <c r="C50" s="28" t="e">
        <f>SUM(#REF!)</f>
        <v>#REF!</v>
      </c>
      <c r="D50" s="28" t="e">
        <f>SUM(#REF!)</f>
        <v>#REF!</v>
      </c>
      <c r="E50" s="28" t="e">
        <f>SUM(#REF!)</f>
        <v>#REF!</v>
      </c>
      <c r="F50" s="28" t="e">
        <f>SUM(#REF!)</f>
        <v>#REF!</v>
      </c>
      <c r="G50" s="28" t="e">
        <f>SUM(#REF!)</f>
        <v>#REF!</v>
      </c>
      <c r="H50" s="28" t="e">
        <f>SUM(#REF!)</f>
        <v>#REF!</v>
      </c>
      <c r="I50" s="28" t="e">
        <f>SUM(#REF!)</f>
        <v>#REF!</v>
      </c>
      <c r="J50" s="54">
        <v>592279.85</v>
      </c>
      <c r="K50" s="54">
        <v>592279.85</v>
      </c>
      <c r="L50" s="23"/>
      <c r="M50" s="23"/>
      <c r="N50" s="29"/>
    </row>
    <row r="54" spans="1:14" s="8" customFormat="1" ht="15" customHeight="1" x14ac:dyDescent="0.25">
      <c r="A54" s="57" t="s">
        <v>58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1:14" s="8" customFormat="1" ht="15" customHeight="1" x14ac:dyDescent="0.25">
      <c r="A55" s="57" t="s">
        <v>61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s="8" customFormat="1" ht="15" customHeight="1" x14ac:dyDescent="0.25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4" s="20" customFormat="1" ht="15" customHeight="1" x14ac:dyDescent="0.25">
      <c r="A57" s="47" t="s">
        <v>59</v>
      </c>
      <c r="B57" s="48"/>
      <c r="C57" s="48"/>
      <c r="D57" s="48"/>
      <c r="E57" s="48"/>
      <c r="F57" s="48"/>
      <c r="G57" s="48"/>
      <c r="H57" s="48"/>
      <c r="I57" s="48"/>
      <c r="J57" s="51"/>
      <c r="K57" s="51"/>
      <c r="L57" s="23"/>
      <c r="M57" s="23"/>
    </row>
    <row r="58" spans="1:14" s="20" customFormat="1" ht="15" customHeight="1" x14ac:dyDescent="0.25">
      <c r="A58" s="47"/>
      <c r="B58" s="48"/>
      <c r="C58" s="48"/>
      <c r="D58" s="48"/>
      <c r="E58" s="48"/>
      <c r="F58" s="48"/>
      <c r="G58" s="48"/>
      <c r="H58" s="48"/>
      <c r="I58" s="48"/>
      <c r="J58" s="51"/>
      <c r="K58" s="51"/>
      <c r="L58" s="23"/>
      <c r="M58" s="23"/>
    </row>
    <row r="59" spans="1:14" s="20" customFormat="1" ht="15" customHeight="1" x14ac:dyDescent="0.25">
      <c r="A59" s="45" t="s">
        <v>13</v>
      </c>
      <c r="B59" s="46"/>
      <c r="C59" s="46"/>
      <c r="D59" s="46"/>
      <c r="E59" s="46"/>
      <c r="F59" s="46"/>
      <c r="G59" s="46"/>
      <c r="H59" s="46"/>
      <c r="I59" s="46"/>
      <c r="J59" s="52"/>
      <c r="K59" s="52"/>
      <c r="L59" s="23"/>
      <c r="M59" s="23"/>
    </row>
    <row r="60" spans="1:14" s="15" customFormat="1" ht="15" customHeight="1" x14ac:dyDescent="0.25">
      <c r="A60" s="16"/>
      <c r="B60" s="17" t="s">
        <v>0</v>
      </c>
      <c r="C60" s="17" t="s">
        <v>1</v>
      </c>
      <c r="D60" s="17" t="s">
        <v>2</v>
      </c>
      <c r="E60" s="18" t="s">
        <v>3</v>
      </c>
      <c r="F60" s="18" t="s">
        <v>4</v>
      </c>
      <c r="G60" s="18" t="s">
        <v>5</v>
      </c>
      <c r="H60" s="18" t="s">
        <v>6</v>
      </c>
      <c r="I60" s="18" t="s">
        <v>7</v>
      </c>
      <c r="J60" s="18" t="s">
        <v>56</v>
      </c>
      <c r="K60" s="18" t="s">
        <v>51</v>
      </c>
      <c r="L60" s="19"/>
      <c r="M60" s="19"/>
    </row>
    <row r="61" spans="1:14" s="25" customFormat="1" x14ac:dyDescent="0.25">
      <c r="A61" s="26" t="s">
        <v>60</v>
      </c>
      <c r="B61" s="22">
        <v>1731652</v>
      </c>
      <c r="C61" s="22">
        <v>1731652</v>
      </c>
      <c r="D61" s="22">
        <v>1731652</v>
      </c>
      <c r="E61" s="22">
        <v>1731652</v>
      </c>
      <c r="F61" s="22">
        <v>1731652</v>
      </c>
      <c r="G61" s="22">
        <v>1731652</v>
      </c>
      <c r="H61" s="22">
        <v>1731652</v>
      </c>
      <c r="I61" s="22">
        <v>1731652</v>
      </c>
      <c r="J61" s="53">
        <v>-22905.279999999999</v>
      </c>
      <c r="K61" s="53">
        <v>0</v>
      </c>
      <c r="L61" s="27"/>
      <c r="M61" s="27"/>
      <c r="N61" s="20"/>
    </row>
    <row r="62" spans="1:14" s="20" customFormat="1" ht="15" customHeight="1" x14ac:dyDescent="0.25">
      <c r="A62" s="21" t="s">
        <v>16</v>
      </c>
      <c r="B62" s="28">
        <f t="shared" ref="B62:K62" si="4">SUM(B61:B61)</f>
        <v>1731652</v>
      </c>
      <c r="C62" s="28">
        <f t="shared" si="4"/>
        <v>1731652</v>
      </c>
      <c r="D62" s="28">
        <f t="shared" si="4"/>
        <v>1731652</v>
      </c>
      <c r="E62" s="28">
        <f t="shared" si="4"/>
        <v>1731652</v>
      </c>
      <c r="F62" s="28">
        <f t="shared" si="4"/>
        <v>1731652</v>
      </c>
      <c r="G62" s="28">
        <f t="shared" si="4"/>
        <v>1731652</v>
      </c>
      <c r="H62" s="28">
        <f t="shared" si="4"/>
        <v>1731652</v>
      </c>
      <c r="I62" s="28">
        <f t="shared" si="4"/>
        <v>1731652</v>
      </c>
      <c r="J62" s="54">
        <f t="shared" si="4"/>
        <v>-22905.279999999999</v>
      </c>
      <c r="K62" s="54">
        <f t="shared" si="4"/>
        <v>0</v>
      </c>
      <c r="L62" s="23"/>
      <c r="M62" s="23"/>
      <c r="N62" s="25"/>
    </row>
    <row r="63" spans="1:14" s="20" customFormat="1" ht="15" customHeight="1" x14ac:dyDescent="0.25">
      <c r="A63" s="44"/>
      <c r="B63" s="49"/>
      <c r="C63" s="49"/>
      <c r="D63" s="49"/>
      <c r="E63" s="49"/>
      <c r="F63" s="49"/>
      <c r="G63" s="49"/>
      <c r="H63" s="49"/>
      <c r="I63" s="49"/>
      <c r="J63" s="55"/>
      <c r="K63" s="55"/>
      <c r="L63" s="23"/>
      <c r="M63" s="23"/>
    </row>
    <row r="64" spans="1:14" s="29" customFormat="1" ht="15" customHeight="1" x14ac:dyDescent="0.25">
      <c r="A64" s="45" t="s">
        <v>62</v>
      </c>
      <c r="B64" s="50"/>
      <c r="C64" s="50"/>
      <c r="D64" s="50"/>
      <c r="E64" s="50"/>
      <c r="F64" s="50"/>
      <c r="G64" s="50"/>
      <c r="H64" s="50"/>
      <c r="I64" s="50"/>
      <c r="J64" s="56"/>
      <c r="K64" s="56"/>
      <c r="L64" s="31"/>
      <c r="M64" s="31"/>
      <c r="N64" s="20"/>
    </row>
    <row r="65" spans="1:14" s="20" customFormat="1" ht="15" customHeight="1" x14ac:dyDescent="0.25">
      <c r="A65" s="21" t="s">
        <v>18</v>
      </c>
      <c r="B65" s="28">
        <f t="shared" ref="B65:I65" si="5">SUM(B66:B66)</f>
        <v>727.2</v>
      </c>
      <c r="C65" s="28">
        <f t="shared" si="5"/>
        <v>781.2</v>
      </c>
      <c r="D65" s="28">
        <f t="shared" si="5"/>
        <v>781.2</v>
      </c>
      <c r="E65" s="28">
        <f t="shared" si="5"/>
        <v>781.2</v>
      </c>
      <c r="F65" s="28">
        <f t="shared" si="5"/>
        <v>1302</v>
      </c>
      <c r="G65" s="28">
        <f t="shared" si="5"/>
        <v>1424.34</v>
      </c>
      <c r="H65" s="28">
        <f t="shared" si="5"/>
        <v>396</v>
      </c>
      <c r="I65" s="28">
        <f t="shared" si="5"/>
        <v>765.6</v>
      </c>
      <c r="J65" s="54">
        <v>563884.52</v>
      </c>
      <c r="K65" s="54">
        <v>586789.80000000005</v>
      </c>
      <c r="L65" s="23"/>
      <c r="M65" s="23"/>
      <c r="N65" s="29"/>
    </row>
    <row r="66" spans="1:14" s="25" customFormat="1" x14ac:dyDescent="0.25">
      <c r="A66" s="32" t="s">
        <v>55</v>
      </c>
      <c r="B66" s="22">
        <v>727.2</v>
      </c>
      <c r="C66" s="22">
        <v>781.2</v>
      </c>
      <c r="D66" s="22">
        <v>781.2</v>
      </c>
      <c r="E66" s="22">
        <v>781.2</v>
      </c>
      <c r="F66" s="22">
        <v>1302</v>
      </c>
      <c r="G66" s="22">
        <v>1424.34</v>
      </c>
      <c r="H66" s="22">
        <v>396</v>
      </c>
      <c r="I66" s="22">
        <v>765.6</v>
      </c>
      <c r="J66" s="53">
        <v>0</v>
      </c>
      <c r="K66" s="53">
        <v>22905.279999999999</v>
      </c>
      <c r="L66" s="27"/>
      <c r="M66" s="27"/>
      <c r="N66" s="20"/>
    </row>
  </sheetData>
  <mergeCells count="8">
    <mergeCell ref="A54:K54"/>
    <mergeCell ref="A55:K55"/>
    <mergeCell ref="A7:K7"/>
    <mergeCell ref="A8:K8"/>
    <mergeCell ref="A20:K20"/>
    <mergeCell ref="A21:K21"/>
    <mergeCell ref="A38:K38"/>
    <mergeCell ref="A39:K39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Planilha1</vt:lpstr>
      <vt:lpstr>FC ACUMULADO</vt:lpstr>
      <vt:lpstr>DE PARA BACKUP</vt:lpstr>
      <vt:lpstr>DE PARA BACKUP original</vt:lpstr>
      <vt:lpstr>'DE PARA BACKUP'!Titulos_de_impressao</vt:lpstr>
      <vt:lpstr>'DE PARA BACKUP original'!Titulos_de_impressao</vt:lpstr>
      <vt:lpstr>'FC ACUMULADO'!Titulos_de_impressao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</dc:creator>
  <cp:lastModifiedBy>Alessandro Menezes</cp:lastModifiedBy>
  <cp:lastPrinted>2024-02-07T11:57:51Z</cp:lastPrinted>
  <dcterms:created xsi:type="dcterms:W3CDTF">2010-09-08T13:16:38Z</dcterms:created>
  <dcterms:modified xsi:type="dcterms:W3CDTF">2024-04-09T13:18:37Z</dcterms:modified>
</cp:coreProperties>
</file>